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CHT\Documents\DONA\2025\LISTING 2025\"/>
    </mc:Choice>
  </mc:AlternateContent>
  <xr:revisionPtr revIDLastSave="0" documentId="13_ncr:1_{D0C34177-BA73-4410-B320-44D93D5822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lcome Page" sheetId="50" r:id="rId1"/>
    <sheet name="Subtotal" sheetId="51" r:id="rId2"/>
    <sheet name="Asiatic Premium" sheetId="1" r:id="rId3"/>
    <sheet name="Caviar Petrossian" sheetId="16" r:id="rId4"/>
    <sheet name="Cold Cuts Deli" sheetId="6" r:id="rId5"/>
    <sheet name="Cheeses &amp; Dairies" sheetId="4" r:id="rId6"/>
    <sheet name="Chocolate Valrhona &amp; Cake" sheetId="23" r:id="rId7"/>
    <sheet name="Condiments, Spices, Salt Peppe " sheetId="37" r:id="rId8"/>
    <sheet name="Frozen Ice Cream Pastries" sheetId="11" r:id="rId9"/>
    <sheet name="Italian Premium" sheetId="35" r:id="rId10"/>
    <sheet name="Miscellaneous" sheetId="13" r:id="rId11"/>
    <sheet name="Premium Frozen Meat" sheetId="41" r:id="rId12"/>
    <sheet name="Premium Frozen Seafood" sheetId="18" r:id="rId13"/>
    <sheet name="Syrups Honey Jams tea coffee" sheetId="20" r:id="rId14"/>
    <sheet name="Fruits and Veggies" sheetId="42" r:id="rId15"/>
    <sheet name="Alcohol and Beers" sheetId="43" r:id="rId16"/>
    <sheet name="Champagne" sheetId="44" r:id="rId17"/>
    <sheet name=" Wine Cellar" sheetId="49" r:id="rId18"/>
    <sheet name="Soft Drinks Juices Water" sheetId="47" r:id="rId19"/>
    <sheet name="Wish Lists We'll Look!" sheetId="53" r:id="rId20"/>
  </sheets>
  <definedNames>
    <definedName name="_xlnm.Print_Area" localSheetId="14">'Fruits and Veggies'!$A$1:$K$103</definedName>
    <definedName name="_xlnm.Print_Area" localSheetId="1">Subtotal!$A$1:$F$38</definedName>
    <definedName name="_xlnm.Print_Area" localSheetId="19">'Wish Lists We''ll Look!'!$A$1:$D$44</definedName>
    <definedName name="_xlnm.Print_Titles" localSheetId="15">'Alcohol and Beers'!$1:$2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43" l="1"/>
  <c r="G48" i="43"/>
  <c r="G14" i="43"/>
  <c r="G62" i="43"/>
  <c r="G61" i="43"/>
  <c r="G60" i="43"/>
  <c r="G59" i="43"/>
  <c r="G58" i="43"/>
  <c r="G57" i="43"/>
  <c r="G56" i="43"/>
  <c r="G55" i="43"/>
  <c r="G52" i="43"/>
  <c r="G51" i="43"/>
  <c r="G50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3" i="43"/>
  <c r="G12" i="43"/>
  <c r="G11" i="43"/>
  <c r="G10" i="43"/>
  <c r="G9" i="43"/>
  <c r="G8" i="43"/>
  <c r="G7" i="43"/>
  <c r="G6" i="43"/>
  <c r="G5" i="43"/>
  <c r="G4" i="43"/>
  <c r="G3" i="43"/>
  <c r="F26" i="51"/>
  <c r="F27" i="51"/>
  <c r="G23" i="44"/>
  <c r="G22" i="44"/>
  <c r="G21" i="44"/>
  <c r="G20" i="44"/>
  <c r="G19" i="44"/>
  <c r="G25" i="44" s="1"/>
  <c r="G18" i="44"/>
  <c r="G17" i="44"/>
  <c r="G16" i="44"/>
  <c r="G15" i="44"/>
  <c r="G12" i="44"/>
  <c r="G11" i="44"/>
  <c r="G9" i="44"/>
  <c r="G8" i="44"/>
  <c r="G7" i="44"/>
  <c r="G6" i="44"/>
  <c r="G5" i="44"/>
  <c r="G4" i="44"/>
  <c r="G3" i="44"/>
  <c r="E36" i="49"/>
  <c r="E35" i="49"/>
  <c r="E33" i="49"/>
  <c r="J32" i="49"/>
  <c r="E32" i="49"/>
  <c r="J31" i="49"/>
  <c r="E30" i="49"/>
  <c r="J29" i="49"/>
  <c r="E29" i="49"/>
  <c r="J28" i="49"/>
  <c r="E28" i="49"/>
  <c r="J27" i="49"/>
  <c r="E27" i="49"/>
  <c r="J26" i="49"/>
  <c r="E26" i="49"/>
  <c r="E25" i="49"/>
  <c r="J24" i="49"/>
  <c r="E24" i="49"/>
  <c r="J23" i="49"/>
  <c r="E23" i="49"/>
  <c r="J22" i="49"/>
  <c r="E21" i="49"/>
  <c r="J20" i="49"/>
  <c r="E20" i="49"/>
  <c r="J19" i="49"/>
  <c r="E19" i="49"/>
  <c r="J18" i="49"/>
  <c r="E18" i="49"/>
  <c r="J17" i="49"/>
  <c r="E17" i="49"/>
  <c r="J15" i="49"/>
  <c r="E15" i="49"/>
  <c r="J14" i="49"/>
  <c r="E14" i="49"/>
  <c r="J13" i="49"/>
  <c r="E13" i="49"/>
  <c r="J12" i="49"/>
  <c r="E12" i="49"/>
  <c r="E11" i="49"/>
  <c r="J10" i="49"/>
  <c r="E10" i="49"/>
  <c r="J9" i="49"/>
  <c r="E9" i="49"/>
  <c r="J8" i="49"/>
  <c r="E7" i="49"/>
  <c r="J6" i="49"/>
  <c r="E6" i="49"/>
  <c r="J5" i="49"/>
  <c r="E5" i="49"/>
  <c r="J4" i="49"/>
  <c r="E4" i="49"/>
  <c r="J3" i="49"/>
  <c r="E3" i="49"/>
  <c r="J2" i="49"/>
  <c r="J39" i="49" s="1"/>
  <c r="E2" i="49"/>
  <c r="E38" i="49" s="1"/>
  <c r="G46" i="1"/>
  <c r="G64" i="43" l="1"/>
  <c r="F25" i="51" s="1"/>
  <c r="J41" i="49"/>
  <c r="G47" i="1"/>
  <c r="G22" i="16"/>
  <c r="G76" i="13"/>
  <c r="G12" i="47"/>
  <c r="G14" i="11"/>
  <c r="G50" i="47"/>
  <c r="G49" i="47"/>
  <c r="G48" i="47"/>
  <c r="G47" i="47"/>
  <c r="G46" i="47"/>
  <c r="G45" i="47"/>
  <c r="G42" i="47"/>
  <c r="G41" i="47"/>
  <c r="G40" i="47"/>
  <c r="G39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4" i="47"/>
  <c r="G13" i="47"/>
  <c r="G11" i="47"/>
  <c r="G10" i="47"/>
  <c r="G9" i="47"/>
  <c r="G8" i="47"/>
  <c r="G7" i="47"/>
  <c r="G6" i="47"/>
  <c r="G5" i="47"/>
  <c r="G4" i="47"/>
  <c r="G3" i="47"/>
  <c r="F23" i="51"/>
  <c r="G39" i="20"/>
  <c r="G37" i="20"/>
  <c r="G36" i="20"/>
  <c r="G35" i="20"/>
  <c r="G34" i="20"/>
  <c r="G33" i="20"/>
  <c r="G32" i="20"/>
  <c r="G31" i="20"/>
  <c r="G28" i="20"/>
  <c r="G27" i="20"/>
  <c r="G26" i="20"/>
  <c r="G23" i="20"/>
  <c r="G22" i="20"/>
  <c r="G21" i="20"/>
  <c r="G20" i="20"/>
  <c r="G19" i="20"/>
  <c r="G18" i="20"/>
  <c r="G17" i="20"/>
  <c r="G14" i="20"/>
  <c r="G13" i="20"/>
  <c r="G12" i="20"/>
  <c r="G11" i="20"/>
  <c r="G10" i="20"/>
  <c r="G9" i="20"/>
  <c r="G8" i="20"/>
  <c r="G7" i="20"/>
  <c r="G6" i="20"/>
  <c r="G5" i="20"/>
  <c r="G4" i="20"/>
  <c r="G3" i="20"/>
  <c r="G31" i="18"/>
  <c r="G30" i="18"/>
  <c r="G29" i="18"/>
  <c r="G28" i="18"/>
  <c r="G27" i="18"/>
  <c r="G26" i="18"/>
  <c r="G25" i="18"/>
  <c r="G24" i="18"/>
  <c r="G23" i="18"/>
  <c r="G22" i="18"/>
  <c r="G19" i="18"/>
  <c r="G18" i="18"/>
  <c r="G17" i="18"/>
  <c r="G16" i="18"/>
  <c r="G15" i="18"/>
  <c r="G14" i="18"/>
  <c r="G13" i="18"/>
  <c r="G10" i="18"/>
  <c r="G9" i="18"/>
  <c r="G8" i="18"/>
  <c r="G5" i="18"/>
  <c r="G4" i="18"/>
  <c r="F3" i="18"/>
  <c r="G3" i="18" s="1"/>
  <c r="G33" i="18" s="1"/>
  <c r="F22" i="51" s="1"/>
  <c r="H32" i="41"/>
  <c r="F21" i="51" s="1"/>
  <c r="H29" i="41"/>
  <c r="H28" i="41"/>
  <c r="H26" i="41"/>
  <c r="H25" i="41"/>
  <c r="H23" i="41"/>
  <c r="H21" i="41"/>
  <c r="H19" i="41"/>
  <c r="H18" i="41"/>
  <c r="H16" i="41"/>
  <c r="H14" i="41"/>
  <c r="H13" i="41"/>
  <c r="H12" i="41"/>
  <c r="H10" i="41"/>
  <c r="H8" i="41"/>
  <c r="H7" i="41"/>
  <c r="H6" i="41"/>
  <c r="H5" i="41"/>
  <c r="H4" i="41"/>
  <c r="F25" i="41"/>
  <c r="F23" i="41"/>
  <c r="F21" i="41"/>
  <c r="F19" i="41"/>
  <c r="F18" i="41"/>
  <c r="F16" i="41"/>
  <c r="F14" i="41"/>
  <c r="F13" i="41"/>
  <c r="F12" i="41"/>
  <c r="F10" i="41"/>
  <c r="F8" i="41"/>
  <c r="F7" i="41"/>
  <c r="F6" i="41"/>
  <c r="F5" i="41"/>
  <c r="F4" i="41"/>
  <c r="G94" i="13"/>
  <c r="G93" i="13"/>
  <c r="G92" i="13"/>
  <c r="G91" i="13"/>
  <c r="G90" i="13"/>
  <c r="G87" i="13"/>
  <c r="G86" i="13"/>
  <c r="G85" i="13"/>
  <c r="G84" i="13"/>
  <c r="G83" i="13"/>
  <c r="G82" i="13"/>
  <c r="G81" i="13"/>
  <c r="G80" i="13"/>
  <c r="G79" i="13"/>
  <c r="G78" i="13"/>
  <c r="G77" i="13"/>
  <c r="G75" i="13"/>
  <c r="G72" i="13"/>
  <c r="G71" i="13"/>
  <c r="G70" i="13"/>
  <c r="G69" i="13"/>
  <c r="G68" i="13"/>
  <c r="G65" i="13"/>
  <c r="G64" i="13"/>
  <c r="G61" i="13"/>
  <c r="G60" i="13"/>
  <c r="G57" i="13"/>
  <c r="G56" i="13"/>
  <c r="G53" i="13"/>
  <c r="G52" i="13"/>
  <c r="G51" i="13"/>
  <c r="G50" i="13"/>
  <c r="G47" i="13"/>
  <c r="G46" i="13"/>
  <c r="G45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4" i="13"/>
  <c r="G3" i="13"/>
  <c r="G73" i="35"/>
  <c r="G72" i="35"/>
  <c r="G71" i="35"/>
  <c r="G70" i="35"/>
  <c r="G67" i="35"/>
  <c r="G66" i="35"/>
  <c r="G65" i="35"/>
  <c r="G62" i="35"/>
  <c r="G61" i="35"/>
  <c r="G60" i="35"/>
  <c r="G59" i="35"/>
  <c r="G58" i="35"/>
  <c r="G57" i="35"/>
  <c r="G56" i="35"/>
  <c r="G53" i="35"/>
  <c r="G52" i="35"/>
  <c r="G49" i="35"/>
  <c r="G48" i="35"/>
  <c r="G47" i="35"/>
  <c r="G46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29" i="35"/>
  <c r="G28" i="35"/>
  <c r="G27" i="35"/>
  <c r="G26" i="35"/>
  <c r="G25" i="35"/>
  <c r="G24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36" i="11"/>
  <c r="G35" i="11"/>
  <c r="G34" i="11"/>
  <c r="G33" i="11"/>
  <c r="G32" i="11"/>
  <c r="G31" i="11"/>
  <c r="G30" i="11"/>
  <c r="G29" i="11"/>
  <c r="G28" i="11"/>
  <c r="G27" i="11"/>
  <c r="G26" i="11"/>
  <c r="G25" i="11"/>
  <c r="G22" i="11"/>
  <c r="G21" i="11"/>
  <c r="G20" i="11"/>
  <c r="G19" i="11"/>
  <c r="G18" i="11"/>
  <c r="G17" i="11"/>
  <c r="G13" i="11"/>
  <c r="G12" i="11"/>
  <c r="G11" i="11"/>
  <c r="G10" i="11"/>
  <c r="G9" i="11"/>
  <c r="G8" i="11"/>
  <c r="G7" i="11"/>
  <c r="G6" i="11"/>
  <c r="G5" i="11"/>
  <c r="G4" i="11"/>
  <c r="G3" i="11"/>
  <c r="G61" i="37"/>
  <c r="G60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7" i="37"/>
  <c r="G36" i="37"/>
  <c r="G35" i="37"/>
  <c r="G34" i="37"/>
  <c r="G33" i="37"/>
  <c r="G32" i="37"/>
  <c r="G31" i="37"/>
  <c r="G30" i="37"/>
  <c r="G29" i="37"/>
  <c r="G26" i="37"/>
  <c r="G25" i="37"/>
  <c r="G24" i="37"/>
  <c r="G23" i="37"/>
  <c r="G22" i="37"/>
  <c r="G21" i="37"/>
  <c r="G20" i="37"/>
  <c r="G17" i="37"/>
  <c r="G16" i="37"/>
  <c r="G13" i="37"/>
  <c r="G12" i="37"/>
  <c r="G11" i="37"/>
  <c r="G8" i="37"/>
  <c r="G7" i="37"/>
  <c r="G6" i="37"/>
  <c r="G5" i="37"/>
  <c r="G4" i="37"/>
  <c r="G3" i="37"/>
  <c r="G63" i="37" s="1"/>
  <c r="F17" i="51" s="1"/>
  <c r="F16" i="51"/>
  <c r="G22" i="23"/>
  <c r="G20" i="23"/>
  <c r="G19" i="23"/>
  <c r="G18" i="23"/>
  <c r="G17" i="23"/>
  <c r="G14" i="23"/>
  <c r="G13" i="23"/>
  <c r="G12" i="23"/>
  <c r="G9" i="23"/>
  <c r="G6" i="23"/>
  <c r="G5" i="23"/>
  <c r="G4" i="23"/>
  <c r="G3" i="23"/>
  <c r="G11" i="4"/>
  <c r="G44" i="4"/>
  <c r="G43" i="4"/>
  <c r="G42" i="4"/>
  <c r="G41" i="4"/>
  <c r="G40" i="4"/>
  <c r="G39" i="4"/>
  <c r="G38" i="4"/>
  <c r="G37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8" i="4"/>
  <c r="G17" i="4"/>
  <c r="G16" i="4"/>
  <c r="G15" i="4"/>
  <c r="G13" i="4"/>
  <c r="G12" i="4"/>
  <c r="G10" i="4"/>
  <c r="G9" i="4"/>
  <c r="G8" i="4"/>
  <c r="G7" i="4"/>
  <c r="G14" i="4"/>
  <c r="G5" i="4"/>
  <c r="G6" i="4"/>
  <c r="G4" i="4"/>
  <c r="G3" i="4"/>
  <c r="G23" i="6"/>
  <c r="G22" i="6"/>
  <c r="G21" i="6"/>
  <c r="G18" i="6"/>
  <c r="G17" i="6"/>
  <c r="G14" i="6"/>
  <c r="G13" i="6"/>
  <c r="G12" i="6"/>
  <c r="G11" i="6"/>
  <c r="G10" i="6"/>
  <c r="G9" i="6"/>
  <c r="G8" i="6"/>
  <c r="G7" i="6"/>
  <c r="G6" i="6"/>
  <c r="G5" i="6"/>
  <c r="G4" i="6"/>
  <c r="G3" i="6"/>
  <c r="G34" i="16"/>
  <c r="G33" i="16"/>
  <c r="G30" i="16"/>
  <c r="G29" i="16"/>
  <c r="G28" i="16"/>
  <c r="G27" i="16"/>
  <c r="G24" i="16"/>
  <c r="G23" i="16"/>
  <c r="G21" i="16"/>
  <c r="G18" i="16"/>
  <c r="G17" i="16"/>
  <c r="G14" i="16"/>
  <c r="G13" i="16"/>
  <c r="G12" i="16"/>
  <c r="G11" i="16"/>
  <c r="G10" i="16"/>
  <c r="G9" i="16"/>
  <c r="G8" i="16"/>
  <c r="G7" i="16"/>
  <c r="G4" i="16"/>
  <c r="G3" i="16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B13" i="51"/>
  <c r="B14" i="51" s="1"/>
  <c r="B15" i="51" s="1"/>
  <c r="B16" i="51" s="1"/>
  <c r="B17" i="51" s="1"/>
  <c r="B18" i="51" s="1"/>
  <c r="B19" i="51" s="1"/>
  <c r="B20" i="51" s="1"/>
  <c r="B21" i="51" s="1"/>
  <c r="B22" i="51" s="1"/>
  <c r="B23" i="51" s="1"/>
  <c r="B24" i="51" s="1"/>
  <c r="B25" i="51" s="1"/>
  <c r="B26" i="51" s="1"/>
  <c r="B27" i="51" s="1"/>
  <c r="B28" i="51" s="1"/>
  <c r="G49" i="1" l="1"/>
  <c r="F12" i="51" s="1"/>
  <c r="G36" i="16"/>
  <c r="F13" i="51" s="1"/>
  <c r="G96" i="13"/>
  <c r="F20" i="51" s="1"/>
  <c r="G52" i="47"/>
  <c r="F28" i="51" s="1"/>
  <c r="G75" i="35"/>
  <c r="F19" i="51" s="1"/>
  <c r="G38" i="11"/>
  <c r="F18" i="51" s="1"/>
  <c r="G25" i="6"/>
  <c r="F14" i="51" s="1"/>
  <c r="G46" i="4"/>
  <c r="F15" i="51" s="1"/>
  <c r="F30" i="51" l="1"/>
</calcChain>
</file>

<file path=xl/sharedStrings.xml><?xml version="1.0" encoding="utf-8"?>
<sst xmlns="http://schemas.openxmlformats.org/spreadsheetml/2006/main" count="2564" uniqueCount="1538">
  <si>
    <t>Asiatic Corner</t>
  </si>
  <si>
    <t>Produits Asiatiques</t>
  </si>
  <si>
    <t>Qty</t>
  </si>
  <si>
    <t>Vermicelle Riz</t>
  </si>
  <si>
    <t>Sticky Rice</t>
  </si>
  <si>
    <t>Riz Gluant</t>
  </si>
  <si>
    <t>Sweet Chili Sauce</t>
  </si>
  <si>
    <t>Sauce Sweet Chili</t>
  </si>
  <si>
    <t>Sushi Rice</t>
  </si>
  <si>
    <t>Riz Sushi</t>
  </si>
  <si>
    <t>Creme Sesame Tahine</t>
  </si>
  <si>
    <t>Feta</t>
  </si>
  <si>
    <t>Mascarpone</t>
  </si>
  <si>
    <t>Dairies</t>
  </si>
  <si>
    <t>Produits Laitiers</t>
  </si>
  <si>
    <t>Morels</t>
  </si>
  <si>
    <t>Morilles</t>
  </si>
  <si>
    <t>Macadamia Nuits</t>
  </si>
  <si>
    <t>Pine Nuts</t>
  </si>
  <si>
    <t>Strawberry</t>
  </si>
  <si>
    <t>Fraise</t>
  </si>
  <si>
    <t>Raspbery</t>
  </si>
  <si>
    <t>Framboise</t>
  </si>
  <si>
    <t>Mango</t>
  </si>
  <si>
    <t>Mangue</t>
  </si>
  <si>
    <t>Mini Danish Roll</t>
  </si>
  <si>
    <t>Mini Croissant</t>
  </si>
  <si>
    <t>Maldon Salt</t>
  </si>
  <si>
    <t>Sirop &amp; Miel &amp; Confitures</t>
  </si>
  <si>
    <t>Sirop Agave</t>
  </si>
  <si>
    <t>Thé Vert Gunpowder</t>
  </si>
  <si>
    <t>Curcuma / Turmeric</t>
  </si>
  <si>
    <t>Spice Powder Espelette</t>
  </si>
  <si>
    <t>Cocoa Powder</t>
  </si>
  <si>
    <t>Poudre Cacao</t>
  </si>
  <si>
    <t>Vinaigre</t>
  </si>
  <si>
    <t>Haloumi</t>
  </si>
  <si>
    <t>Fromages</t>
  </si>
  <si>
    <t>Balsamic Pearl</t>
  </si>
  <si>
    <t>Greek Yogurt</t>
  </si>
  <si>
    <t>Riz Jasmin</t>
  </si>
  <si>
    <t>Mini Chocolate Pan</t>
  </si>
  <si>
    <t>Ail Noir</t>
  </si>
  <si>
    <t>Chia Seeds</t>
  </si>
  <si>
    <t>Ghee Butter</t>
  </si>
  <si>
    <t>Cardamanone Verte</t>
  </si>
  <si>
    <t>Fêve Tonka</t>
  </si>
  <si>
    <t>Origan</t>
  </si>
  <si>
    <t>Oregano</t>
  </si>
  <si>
    <t>Yuzu Paste</t>
  </si>
  <si>
    <t>Cinnamon Sticks</t>
  </si>
  <si>
    <t>Cold Cuts</t>
  </si>
  <si>
    <t>Daurenki Imperial</t>
  </si>
  <si>
    <t>Ossetra Imperial</t>
  </si>
  <si>
    <t>Beluga Imperial</t>
  </si>
  <si>
    <t>Price</t>
  </si>
  <si>
    <t>Prix</t>
  </si>
  <si>
    <t>Smoked Fish, Jars &amp; The Sea</t>
  </si>
  <si>
    <t>Foie Gras</t>
  </si>
  <si>
    <t>Salmon</t>
  </si>
  <si>
    <t>Saumon</t>
  </si>
  <si>
    <t>Tarama</t>
  </si>
  <si>
    <t>Others</t>
  </si>
  <si>
    <t>Autres</t>
  </si>
  <si>
    <t>Hazelnut Italia</t>
  </si>
  <si>
    <t>Noisette Italie</t>
  </si>
  <si>
    <t>Melange Tempura</t>
  </si>
  <si>
    <t>Soy Sauce Premium Ohitachi</t>
  </si>
  <si>
    <t>Sauce Yuzu &amp; Ponzu Shibanuma</t>
  </si>
  <si>
    <t>Chapelure Panko</t>
  </si>
  <si>
    <t>Godji Berry</t>
  </si>
  <si>
    <t>Mini Figues Bio</t>
  </si>
  <si>
    <t>Lemon</t>
  </si>
  <si>
    <t>Citron</t>
  </si>
  <si>
    <t>Lime</t>
  </si>
  <si>
    <t>Citron Vert</t>
  </si>
  <si>
    <t>Passion Fruit</t>
  </si>
  <si>
    <t>Fruit Passion</t>
  </si>
  <si>
    <t>Thyme Honey</t>
  </si>
  <si>
    <t>Extra Virgin Olive Oil</t>
  </si>
  <si>
    <t>Huile Olive Extra Vierge</t>
  </si>
  <si>
    <t>Philadelphia</t>
  </si>
  <si>
    <t>Petit Pois</t>
  </si>
  <si>
    <t>French Fries Mc Cain</t>
  </si>
  <si>
    <t>Frites Mc Cain</t>
  </si>
  <si>
    <t>Sucre Moscovado</t>
  </si>
  <si>
    <t>Candied Lemon</t>
  </si>
  <si>
    <t>Ariake Veal Juice</t>
  </si>
  <si>
    <t>Ariake Scampi Juice</t>
  </si>
  <si>
    <t>Stock Chicken</t>
  </si>
  <si>
    <t>Stock Fish</t>
  </si>
  <si>
    <t>Cayenne Pepper</t>
  </si>
  <si>
    <t>Long Pepper</t>
  </si>
  <si>
    <t>Black Pepper Kampot</t>
  </si>
  <si>
    <t>Moscovado Sugar</t>
  </si>
  <si>
    <t>Brown Sugar</t>
  </si>
  <si>
    <t>Tarama Caviar</t>
  </si>
  <si>
    <t>Tarama Crabe Royal</t>
  </si>
  <si>
    <t>Tarama Nature</t>
  </si>
  <si>
    <t>Poids / Weight</t>
  </si>
  <si>
    <t>Sigem Code</t>
  </si>
  <si>
    <t>Sigem</t>
  </si>
  <si>
    <t>Valrhona Chocolate Beans</t>
  </si>
  <si>
    <t>Valrhona Feves</t>
  </si>
  <si>
    <t>Ivoire 35%</t>
  </si>
  <si>
    <t>Dulcey 32%</t>
  </si>
  <si>
    <t>Valrhona Gift Box</t>
  </si>
  <si>
    <t>Coffee</t>
  </si>
  <si>
    <t>Infusion</t>
  </si>
  <si>
    <t>Antipasti &amp; Biscuits</t>
  </si>
  <si>
    <t>Artichauts Tranchés Gine &amp; Leo</t>
  </si>
  <si>
    <t>Carasau Bread</t>
  </si>
  <si>
    <t>Pain Carasau</t>
  </si>
  <si>
    <t>Ghiotina Rosemary</t>
  </si>
  <si>
    <t>Ghiotina Romarin</t>
  </si>
  <si>
    <t>Ghiotina Green Olive</t>
  </si>
  <si>
    <t>Ghiotina Olive Verte</t>
  </si>
  <si>
    <t>Olive Bella Cerignola</t>
  </si>
  <si>
    <t>Parmesan Regiano 24 Mois</t>
  </si>
  <si>
    <t>Delicatessen &amp; Cold Cuts</t>
  </si>
  <si>
    <t>Gnocchi</t>
  </si>
  <si>
    <t>Tagliatelle Fontaneto</t>
  </si>
  <si>
    <t>Condiments</t>
  </si>
  <si>
    <t>Cooking</t>
  </si>
  <si>
    <t>Sugar</t>
  </si>
  <si>
    <t>Cusine</t>
  </si>
  <si>
    <t>Sucre</t>
  </si>
  <si>
    <t>Linguine Rustichella</t>
  </si>
  <si>
    <t>Trofie Rustichella</t>
  </si>
  <si>
    <t>Bressaola Sliced Maletti</t>
  </si>
  <si>
    <t>Harissa Tunise Pot</t>
  </si>
  <si>
    <t>Maple Sirop</t>
  </si>
  <si>
    <t>The English Breakfast Noir</t>
  </si>
  <si>
    <t>Black English Breakfast Tea</t>
  </si>
  <si>
    <t>Thé Earl Grey Black</t>
  </si>
  <si>
    <t>Café</t>
  </si>
  <si>
    <t>Vinegar Balsamic</t>
  </si>
  <si>
    <t>Vinaigre Balsamique</t>
  </si>
  <si>
    <t>Creme Balsamique Modène</t>
  </si>
  <si>
    <t>Penne Rustichella</t>
  </si>
  <si>
    <t>Spagetti Rustichella</t>
  </si>
  <si>
    <t>Spaghetti Rustichella</t>
  </si>
  <si>
    <t>4326</t>
  </si>
  <si>
    <t>4313</t>
  </si>
  <si>
    <t>4322</t>
  </si>
  <si>
    <t>4323</t>
  </si>
  <si>
    <t>4445</t>
  </si>
  <si>
    <t>4089</t>
  </si>
  <si>
    <t>4300</t>
  </si>
  <si>
    <t>4284</t>
  </si>
  <si>
    <t>4287</t>
  </si>
  <si>
    <t>4288</t>
  </si>
  <si>
    <t>4299</t>
  </si>
  <si>
    <t>4302</t>
  </si>
  <si>
    <t>4296</t>
  </si>
  <si>
    <t>4297</t>
  </si>
  <si>
    <t>4279</t>
  </si>
  <si>
    <t>4275</t>
  </si>
  <si>
    <t>4324</t>
  </si>
  <si>
    <t>4270</t>
  </si>
  <si>
    <t>4305</t>
  </si>
  <si>
    <t>4273</t>
  </si>
  <si>
    <t>4277</t>
  </si>
  <si>
    <t>Black Garlic Purée</t>
  </si>
  <si>
    <t>Purée Ail Noir</t>
  </si>
  <si>
    <t>Dashi Liquid Yagissawa</t>
  </si>
  <si>
    <t>Dashi Liquide Concentré Yagisawa</t>
  </si>
  <si>
    <t>Miso Red</t>
  </si>
  <si>
    <t>Miso Rouge</t>
  </si>
  <si>
    <t>Miso White Shiro Miso</t>
  </si>
  <si>
    <t>Nori Grilled Premium</t>
  </si>
  <si>
    <t>Nori Grillé Premium</t>
  </si>
  <si>
    <t>Rice Vermicelli</t>
  </si>
  <si>
    <t>Rice Vinegar For Sushi</t>
  </si>
  <si>
    <t>Vinaigre Riz Pour Sushi</t>
  </si>
  <si>
    <t>Huile Sesame Noir</t>
  </si>
  <si>
    <t>Sauce Soja Premium Ohitachi</t>
  </si>
  <si>
    <t>Tahini Cream</t>
  </si>
  <si>
    <t>Wakame Dried Premium</t>
  </si>
  <si>
    <t>Wakame Séché Premium</t>
  </si>
  <si>
    <t>Yuzu &amp; Ponzu Sauce Shibanuma</t>
  </si>
  <si>
    <t>Yuzu Juice Handmade</t>
  </si>
  <si>
    <t>Jus Yuzu Préssé Main</t>
  </si>
  <si>
    <t>Pâte De Yuzu</t>
  </si>
  <si>
    <t>Baie De Godji</t>
  </si>
  <si>
    <t>Harissa From Tunisia Pot</t>
  </si>
  <si>
    <t>Cannelle Bâton</t>
  </si>
  <si>
    <t>Vanilla Madagascar Powder</t>
  </si>
  <si>
    <t>Vanille Madagascar Poudre</t>
  </si>
  <si>
    <t>Juice And Stock</t>
  </si>
  <si>
    <t>Jus Et Bouillon</t>
  </si>
  <si>
    <t>Salt And Pepper</t>
  </si>
  <si>
    <t>Sel Et Poivre</t>
  </si>
  <si>
    <t>Piment De Cayenne</t>
  </si>
  <si>
    <t>Poivre Long</t>
  </si>
  <si>
    <t>White Pepper From Penja</t>
  </si>
  <si>
    <t>Poivre Blanc De Penja</t>
  </si>
  <si>
    <t>Black Garlic</t>
  </si>
  <si>
    <t>Citron Confit</t>
  </si>
  <si>
    <t>Cardamone Green</t>
  </si>
  <si>
    <t>Graines De Chia</t>
  </si>
  <si>
    <t>Cinnamon Powder</t>
  </si>
  <si>
    <t>Cannelle Poudre</t>
  </si>
  <si>
    <t>Colombo Paste</t>
  </si>
  <si>
    <t>Combava Poudre</t>
  </si>
  <si>
    <t>Cumin Moulu Bio</t>
  </si>
  <si>
    <t>Ground Ginger</t>
  </si>
  <si>
    <t>Gingembre En Poudre</t>
  </si>
  <si>
    <t>Raz El Hanout</t>
  </si>
  <si>
    <t>Safron Powder</t>
  </si>
  <si>
    <t>Safran Poudre</t>
  </si>
  <si>
    <t>Piment Espelette Poudre</t>
  </si>
  <si>
    <t>Sucre Roux Nature</t>
  </si>
  <si>
    <t>Guajana 70 % Dark Chocolate Drops / Chips</t>
  </si>
  <si>
    <t>Guajana 70% Dark Chocolate Fèves</t>
  </si>
  <si>
    <t>Feta Cheese</t>
  </si>
  <si>
    <t>Corsican Cheese Tome</t>
  </si>
  <si>
    <t>Tome Corse</t>
  </si>
  <si>
    <t>Corsican Cheese Tome Goat</t>
  </si>
  <si>
    <t>Tome Corse Brebis</t>
  </si>
  <si>
    <t>Emmental Grounded</t>
  </si>
  <si>
    <t>Emmental Râpé</t>
  </si>
  <si>
    <t>Tofu Firm</t>
  </si>
  <si>
    <t>Tofu Ferme</t>
  </si>
  <si>
    <t>Goat Cheese Ashen</t>
  </si>
  <si>
    <t>Goat Cheese White</t>
  </si>
  <si>
    <t>4557</t>
  </si>
  <si>
    <t>7046</t>
  </si>
  <si>
    <t>4598</t>
  </si>
  <si>
    <t>4599</t>
  </si>
  <si>
    <t>4589</t>
  </si>
  <si>
    <t>Balsamic Cream White</t>
  </si>
  <si>
    <t>Creme Balsamique Blanche</t>
  </si>
  <si>
    <t>Perle Vinaigre Balsamique</t>
  </si>
  <si>
    <t>Fresh Eggs Organic</t>
  </si>
  <si>
    <t>Oeufs Frais Bio</t>
  </si>
  <si>
    <t>Yoghurt Vanilla Glass Jar</t>
  </si>
  <si>
    <t>Lait Frais Demi</t>
  </si>
  <si>
    <t>Lait Frais Entier</t>
  </si>
  <si>
    <t>Beurre Ghee Clarifié</t>
  </si>
  <si>
    <t>Yahourt À La Grecque</t>
  </si>
  <si>
    <t>Fig Mini Organic</t>
  </si>
  <si>
    <t>Pignon De Pin</t>
  </si>
  <si>
    <t>Pistaccio Salted</t>
  </si>
  <si>
    <t>Pistache Salée</t>
  </si>
  <si>
    <t>Noix Macadamia</t>
  </si>
  <si>
    <t>Bomba Arroz Rice</t>
  </si>
  <si>
    <t>Foie Gras Canard Entier</t>
  </si>
  <si>
    <t>Foie Gras Entier Oie</t>
  </si>
  <si>
    <t>Smoked Norway 6 Slices</t>
  </si>
  <si>
    <t>Fumé &amp; Tranché X 6</t>
  </si>
  <si>
    <t>Tarama À La Truffe</t>
  </si>
  <si>
    <t>Mini Blinis</t>
  </si>
  <si>
    <t>Ortiz White Tuna Germon In Oil</t>
  </si>
  <si>
    <t>Ortiz Ventresca White Tuna In Oil</t>
  </si>
  <si>
    <t>Ventresca Thon Blanc Ortiz</t>
  </si>
  <si>
    <t>Miel De Thym</t>
  </si>
  <si>
    <t>Greek Forest Honey Liquid</t>
  </si>
  <si>
    <t>Miel Foret Grecque Liquide</t>
  </si>
  <si>
    <t>Manuka Honey Iaa 5+</t>
  </si>
  <si>
    <t>Peche De Vigne</t>
  </si>
  <si>
    <t>Jam Abricot</t>
  </si>
  <si>
    <t>Jam Peach</t>
  </si>
  <si>
    <t>Jam Strawberry</t>
  </si>
  <si>
    <t>Jam Raspberry</t>
  </si>
  <si>
    <t>4624</t>
  </si>
  <si>
    <t>Maldon Salt Smoked</t>
  </si>
  <si>
    <t>4974</t>
  </si>
  <si>
    <t>Jasmine Rice</t>
  </si>
  <si>
    <t>Syrups &amp; Honeys &amp; Jams</t>
  </si>
  <si>
    <t>4387</t>
  </si>
  <si>
    <t>4375</t>
  </si>
  <si>
    <t>4377</t>
  </si>
  <si>
    <t>4378</t>
  </si>
  <si>
    <t>4380</t>
  </si>
  <si>
    <t>4381</t>
  </si>
  <si>
    <t>Filo Pastry</t>
  </si>
  <si>
    <t>Red Curry Paste</t>
  </si>
  <si>
    <t>Green Curry Paste</t>
  </si>
  <si>
    <t>Long Basmati Rice</t>
  </si>
  <si>
    <t>Riz Long Basmati Elephant</t>
  </si>
  <si>
    <t>Sosa : Kosher</t>
  </si>
  <si>
    <t>Stock Veal</t>
  </si>
  <si>
    <t>Flour</t>
  </si>
  <si>
    <t>Farine</t>
  </si>
  <si>
    <t>Spices, Seeds And Aromas</t>
  </si>
  <si>
    <t>Quinoa</t>
  </si>
  <si>
    <t>Lentil</t>
  </si>
  <si>
    <t>Lentille</t>
  </si>
  <si>
    <t>Rice</t>
  </si>
  <si>
    <t>Riz</t>
  </si>
  <si>
    <t>Caviar Petrossian</t>
  </si>
  <si>
    <t>Miscellaneous</t>
  </si>
  <si>
    <t>Parmegiano Reggiano 36 Months</t>
  </si>
  <si>
    <t>4280</t>
  </si>
  <si>
    <t>Poudre Amande</t>
  </si>
  <si>
    <t>4601</t>
  </si>
  <si>
    <t>Coconut Milk Cooking</t>
  </si>
  <si>
    <t>Pesto Rosso Baita</t>
  </si>
  <si>
    <t>Riz / Nouilles</t>
  </si>
  <si>
    <t>Wasabi Paste Zakurigi</t>
  </si>
  <si>
    <t>Matcha Tea Organic</t>
  </si>
  <si>
    <t>Confiture Myrtilles</t>
  </si>
  <si>
    <t>Confiture Mûres</t>
  </si>
  <si>
    <t>Squid Cleaned Patagonia 9/12</t>
  </si>
  <si>
    <t>Calamar Nettoyé Patagonie 9/12</t>
  </si>
  <si>
    <t>Unit</t>
  </si>
  <si>
    <t>Pearls</t>
  </si>
  <si>
    <t>Perles</t>
  </si>
  <si>
    <t>Pâte Filo</t>
  </si>
  <si>
    <t>4839</t>
  </si>
  <si>
    <t>Gherkins</t>
  </si>
  <si>
    <t>Cornichons</t>
  </si>
  <si>
    <t>7205</t>
  </si>
  <si>
    <t>Sauce Nuoc Mâm</t>
  </si>
  <si>
    <t>Semolina</t>
  </si>
  <si>
    <t>Bleach</t>
  </si>
  <si>
    <t>Javel</t>
  </si>
  <si>
    <t>Freezer Bag Ultra Zip</t>
  </si>
  <si>
    <t>Sponge</t>
  </si>
  <si>
    <t>Eponge</t>
  </si>
  <si>
    <t>Loaf Sliced Bread : Plain</t>
  </si>
  <si>
    <t>Pain De Mie Nature</t>
  </si>
  <si>
    <t>Loaf Sliced Bread : Whole</t>
  </si>
  <si>
    <t>Pain De Mie Complet</t>
  </si>
  <si>
    <t>Coco Milk</t>
  </si>
  <si>
    <t>Sugar Cube</t>
  </si>
  <si>
    <t>Cassonade</t>
  </si>
  <si>
    <t>Sausage Jabugo</t>
  </si>
  <si>
    <t>Saucisson Jabugo</t>
  </si>
  <si>
    <t>7221</t>
  </si>
  <si>
    <t>7220</t>
  </si>
  <si>
    <t>Jam Fig</t>
  </si>
  <si>
    <t>Agave Sirup</t>
  </si>
  <si>
    <t>7032</t>
  </si>
  <si>
    <t>Sauce Soja Fumée</t>
  </si>
  <si>
    <t>7222</t>
  </si>
  <si>
    <t>4576</t>
  </si>
  <si>
    <t>Tobikko Orange</t>
  </si>
  <si>
    <t>Squid Ink Natural</t>
  </si>
  <si>
    <t>6040</t>
  </si>
  <si>
    <t>Camomille</t>
  </si>
  <si>
    <t>Gressini Sesame</t>
  </si>
  <si>
    <t>Fusilli Rustichella</t>
  </si>
  <si>
    <t>Apricot Organic</t>
  </si>
  <si>
    <t>7217</t>
  </si>
  <si>
    <t>Ham Bellota 100% 5 Jotas</t>
  </si>
  <si>
    <t>Almond Naja Organic</t>
  </si>
  <si>
    <t>Almond Salted &amp; Grilled</t>
  </si>
  <si>
    <t>Almond Powder</t>
  </si>
  <si>
    <t>Lait Coco Dessert</t>
  </si>
  <si>
    <t>Lait Coco Cuisine</t>
  </si>
  <si>
    <t>Ginger Pink For Sushi</t>
  </si>
  <si>
    <t>Pate De Curry Vert</t>
  </si>
  <si>
    <t>Pate De Curry Rouge</t>
  </si>
  <si>
    <t>Sesame Seeds White</t>
  </si>
  <si>
    <t>Sesame Seeds Black</t>
  </si>
  <si>
    <t>Pâte Zakurigi Wasabi</t>
  </si>
  <si>
    <t>Soy Sauce 5 Years Old</t>
  </si>
  <si>
    <t>Sauce Soja 5 Ans</t>
  </si>
  <si>
    <t>Smoked Soy Sauce</t>
  </si>
  <si>
    <t>Sauce Sriracha Fort</t>
  </si>
  <si>
    <t>Rice / Noodles</t>
  </si>
  <si>
    <t>Jambon Jabugo Triple X Coupe À La Main</t>
  </si>
  <si>
    <t>Wagyu Beef Sliced</t>
  </si>
  <si>
    <t>Boeuf Wagyu</t>
  </si>
  <si>
    <t>Chorizo Pata Negra Spicy</t>
  </si>
  <si>
    <t>Chorizo Pata Negra Piquant</t>
  </si>
  <si>
    <t>Red Wine</t>
  </si>
  <si>
    <t>Vin Rouge Cuisine</t>
  </si>
  <si>
    <t>Vin Blanc Cuisine</t>
  </si>
  <si>
    <t>Amande Salée &amp; Grillée</t>
  </si>
  <si>
    <t>Wood Mushroom Mix</t>
  </si>
  <si>
    <t>Grape Sultamine Organic</t>
  </si>
  <si>
    <t>Pistaccio Nuts Hulled Organic</t>
  </si>
  <si>
    <t>Cans / Tubes / Glass</t>
  </si>
  <si>
    <t>Conserves / Tubes</t>
  </si>
  <si>
    <t>Melange Forestier</t>
  </si>
  <si>
    <t>Congelé Divers</t>
  </si>
  <si>
    <t>Purée Fruits Congelées</t>
  </si>
  <si>
    <t>Gressin Au Beurre</t>
  </si>
  <si>
    <t>Gressin Sesame</t>
  </si>
  <si>
    <t>Olive Taggiashe Black Pitted</t>
  </si>
  <si>
    <t>Pepper Yellow &amp; Red Gina &amp; Leo</t>
  </si>
  <si>
    <t>Pesto Rouge Baita</t>
  </si>
  <si>
    <t>Pesto Basilico Ligure Baita</t>
  </si>
  <si>
    <t>Balsamic Cream Of Modena</t>
  </si>
  <si>
    <t>Parmegiano Reggiano 24 Months</t>
  </si>
  <si>
    <t>Parmesan Reggiano 36 Mois</t>
  </si>
  <si>
    <t>Parmegiano Reggiano Shaved Flakes Dop</t>
  </si>
  <si>
    <t>Parmegiano Grated Reggiano</t>
  </si>
  <si>
    <t>Parmesan Rapé Reggiano</t>
  </si>
  <si>
    <t>Nduja Di Spilinga</t>
  </si>
  <si>
    <t>Nduja Di Spilinga ( Chorizo À Tartiner)</t>
  </si>
  <si>
    <t>Pancetta Organic In Cube</t>
  </si>
  <si>
    <t>Gnocchi Pomme De Terre</t>
  </si>
  <si>
    <t>Pappardelle Aux Oeufs Rustichella</t>
  </si>
  <si>
    <t>Cleaning Products And Accessories</t>
  </si>
  <si>
    <t>Produits Ménagers Et Accessoires Menagers</t>
  </si>
  <si>
    <t>Coral Lentil Organic</t>
  </si>
  <si>
    <t>Lentille Corail Bio</t>
  </si>
  <si>
    <t>Lentil Black Beluga Organic</t>
  </si>
  <si>
    <t>Lentille Beluga Noire Bio</t>
  </si>
  <si>
    <t>Almond Milk Organic</t>
  </si>
  <si>
    <t>Soy Milk Organic</t>
  </si>
  <si>
    <t>Divers</t>
  </si>
  <si>
    <t>Couscous Moyen</t>
  </si>
  <si>
    <t>Granola 2 Chocolates &amp; Almond</t>
  </si>
  <si>
    <t>Sucre En Morceaux</t>
  </si>
  <si>
    <t>Sucre En Poudre</t>
  </si>
  <si>
    <t>Red Beans</t>
  </si>
  <si>
    <t>Haricot Rouge</t>
  </si>
  <si>
    <t>Peanut Butter</t>
  </si>
  <si>
    <t>Beurre Cacahouéte</t>
  </si>
  <si>
    <t>Oatmeal Organic</t>
  </si>
  <si>
    <t>Encre Seiche Naturelle</t>
  </si>
  <si>
    <t>Jam Blackberry</t>
  </si>
  <si>
    <t>Jam Wild Blueberry</t>
  </si>
  <si>
    <t>Thé X 24 Sachets</t>
  </si>
  <si>
    <t>Green Tea With Mint</t>
  </si>
  <si>
    <t>Thé Vert À La Menthe</t>
  </si>
  <si>
    <t>Thé Matcha Bio Fuji</t>
  </si>
  <si>
    <t>Gunpowder Green Tea</t>
  </si>
  <si>
    <t>Camomille X 24 Sachets</t>
  </si>
  <si>
    <t>Illy Coffee Beans</t>
  </si>
  <si>
    <t>Cafe Illy Grain</t>
  </si>
  <si>
    <t>Illy Decaf Grounded</t>
  </si>
  <si>
    <t>Décaf Moulu Illy</t>
  </si>
  <si>
    <t>Illy Coffee Grounded</t>
  </si>
  <si>
    <t>Café Moulu Illy</t>
  </si>
  <si>
    <t>Premium Frozen Meat</t>
  </si>
  <si>
    <t>Tomato Sauce Passata Organic</t>
  </si>
  <si>
    <t>Tomate Coulis Passata Bio</t>
  </si>
  <si>
    <t>Goat Cheese</t>
  </si>
  <si>
    <t>7077</t>
  </si>
  <si>
    <t>Lean Truffle Sausage</t>
  </si>
  <si>
    <t>Mirin</t>
  </si>
  <si>
    <t>4852</t>
  </si>
  <si>
    <t>Tamarind Paste</t>
  </si>
  <si>
    <t>Pate Tamarin</t>
  </si>
  <si>
    <t>7013</t>
  </si>
  <si>
    <t>Sauce Aigre Douce</t>
  </si>
  <si>
    <t>Tomaté Séchées Giovagnini</t>
  </si>
  <si>
    <t>Tomato Sundried Giovagnini</t>
  </si>
  <si>
    <t>Walnut Kernel Organic</t>
  </si>
  <si>
    <t>Porc</t>
  </si>
  <si>
    <t>Bœuf</t>
  </si>
  <si>
    <t>Veal</t>
  </si>
  <si>
    <t>Veau</t>
  </si>
  <si>
    <t>Lamb</t>
  </si>
  <si>
    <t>Agneau</t>
  </si>
  <si>
    <t>Tenderloin</t>
  </si>
  <si>
    <t>Filet Mignon</t>
  </si>
  <si>
    <t>Olive Verte Sicile Tentazioni</t>
  </si>
  <si>
    <t>Olive Green Sicilia Tentazioni</t>
  </si>
  <si>
    <t>6036</t>
  </si>
  <si>
    <t>Salt Guerande</t>
  </si>
  <si>
    <t>Sucre Glace</t>
  </si>
  <si>
    <t>Corn</t>
  </si>
  <si>
    <t>Quinoa Blanc Bio</t>
  </si>
  <si>
    <t>Quinoa Trio Bio</t>
  </si>
  <si>
    <t>Quinoa 3 Colors Organic</t>
  </si>
  <si>
    <t>Quinoa White Organic</t>
  </si>
  <si>
    <t>Red Rice Organic Camargue</t>
  </si>
  <si>
    <t>Riz Rouge Camargue Bio</t>
  </si>
  <si>
    <t>Estimated Weight</t>
  </si>
  <si>
    <t>Gressini Olive</t>
  </si>
  <si>
    <t>Gressin Olive</t>
  </si>
  <si>
    <t>Vanilla Pods</t>
  </si>
  <si>
    <t>Vanille Gousse</t>
  </si>
  <si>
    <t>Damman Flavored Herbal Tea</t>
  </si>
  <si>
    <t>Farine Type 00</t>
  </si>
  <si>
    <t>Flour Type 00</t>
  </si>
  <si>
    <t>Yuzu Pearls</t>
  </si>
  <si>
    <t>Perles Yuzu</t>
  </si>
  <si>
    <t>Veal Rib</t>
  </si>
  <si>
    <t>6066</t>
  </si>
  <si>
    <t>6071</t>
  </si>
  <si>
    <t>Champagne</t>
  </si>
  <si>
    <t>Fruits</t>
  </si>
  <si>
    <t>Unités</t>
  </si>
  <si>
    <t>Kilo</t>
  </si>
  <si>
    <t>Tray</t>
  </si>
  <si>
    <t>Preparation</t>
  </si>
  <si>
    <t>Kumqwat</t>
  </si>
  <si>
    <t>Litchi/ Lychee</t>
  </si>
  <si>
    <t>Loquat</t>
  </si>
  <si>
    <t>Champignon / Mushroom</t>
  </si>
  <si>
    <t>Caisse Tray</t>
  </si>
  <si>
    <t>Mangoustan</t>
  </si>
  <si>
    <t>Enoki</t>
  </si>
  <si>
    <t>Physalis</t>
  </si>
  <si>
    <t>Enryngii</t>
  </si>
  <si>
    <t>Papaye/ Papaya</t>
  </si>
  <si>
    <t>Portobello</t>
  </si>
  <si>
    <t>Pleurote/ Oyster Mushroom</t>
  </si>
  <si>
    <t>Pitaya</t>
  </si>
  <si>
    <t>Paris Blanc/ Button White</t>
  </si>
  <si>
    <t>Raisin Vert / Green Grape</t>
  </si>
  <si>
    <t>Shitake</t>
  </si>
  <si>
    <t>Tamarin</t>
  </si>
  <si>
    <t>Shimenji</t>
  </si>
  <si>
    <t>Graine Germée/ Cress</t>
  </si>
  <si>
    <t>Barquette Punnet</t>
  </si>
  <si>
    <t>Plateau</t>
  </si>
  <si>
    <t>Affila</t>
  </si>
  <si>
    <t>Aubergine/ Eggplant</t>
  </si>
  <si>
    <t>Daikon</t>
  </si>
  <si>
    <t>Ghoa</t>
  </si>
  <si>
    <t>Courgette/ Zucchini</t>
  </si>
  <si>
    <t>Sakura</t>
  </si>
  <si>
    <t>Shiso</t>
  </si>
  <si>
    <t>Tahoon</t>
  </si>
  <si>
    <t>Vene</t>
  </si>
  <si>
    <t>Endive</t>
  </si>
  <si>
    <t>Betterave/ Beetroot</t>
  </si>
  <si>
    <t>Panais/ Parsnip</t>
  </si>
  <si>
    <t>Herbes / Herbs</t>
  </si>
  <si>
    <t>Bouquet/ Bunch</t>
  </si>
  <si>
    <t>Poireaux/ Leek</t>
  </si>
  <si>
    <t>Légumes / Veggies</t>
  </si>
  <si>
    <t>Basilic</t>
  </si>
  <si>
    <t>Broccolini</t>
  </si>
  <si>
    <t>Coriandre / Coriander</t>
  </si>
  <si>
    <t>Cerfeuil / Chervil</t>
  </si>
  <si>
    <t>Citronelle / Lemongrass</t>
  </si>
  <si>
    <t>Laurier / Laurel</t>
  </si>
  <si>
    <t>Menthe / Mint</t>
  </si>
  <si>
    <t>Persil / Parsley</t>
  </si>
  <si>
    <t>Salty Fingers</t>
  </si>
  <si>
    <t>Romarin / Rosemary</t>
  </si>
  <si>
    <t>Oyster Leave</t>
  </si>
  <si>
    <t>Sauge / Sage</t>
  </si>
  <si>
    <t>Fruits Rouge / Berries</t>
  </si>
  <si>
    <t>Fraise / Strawberry</t>
  </si>
  <si>
    <t>Salades / Salads</t>
  </si>
  <si>
    <t>Framboise / Rasberry</t>
  </si>
  <si>
    <t>Mûre / Blackberry</t>
  </si>
  <si>
    <t>Epinard / Spinach</t>
  </si>
  <si>
    <t>Myrtille / Blueberry</t>
  </si>
  <si>
    <t>Cerise / Cherry</t>
  </si>
  <si>
    <t>Carambole / Starfruit</t>
  </si>
  <si>
    <t>Laitue Iceberg</t>
  </si>
  <si>
    <t>Combava</t>
  </si>
  <si>
    <t>Laitue Escarole</t>
  </si>
  <si>
    <t>Goyave / Guava</t>
  </si>
  <si>
    <t>Pièce</t>
  </si>
  <si>
    <t>Caisse</t>
  </si>
  <si>
    <t>Agrumes / Citrus</t>
  </si>
  <si>
    <t>Citron / Lemon</t>
  </si>
  <si>
    <t>Celeri Rave / Celeriac</t>
  </si>
  <si>
    <t>Orange</t>
  </si>
  <si>
    <t>Carotte Fane</t>
  </si>
  <si>
    <t>Pamplemousse / Grapefruit</t>
  </si>
  <si>
    <t>Carotte Couleur</t>
  </si>
  <si>
    <t>Concombre</t>
  </si>
  <si>
    <t>Ananas / Pineaple</t>
  </si>
  <si>
    <t>Fenouil / Fennel</t>
  </si>
  <si>
    <t>Abricot / Apricot</t>
  </si>
  <si>
    <t>Amande / Almond</t>
  </si>
  <si>
    <t>Melon Vert / Green</t>
  </si>
  <si>
    <t>Avocat / Avocado</t>
  </si>
  <si>
    <t>Melon Corse</t>
  </si>
  <si>
    <t>Banane</t>
  </si>
  <si>
    <t>Melon Accent</t>
  </si>
  <si>
    <t>Kiwi</t>
  </si>
  <si>
    <t>Melon Charentais</t>
  </si>
  <si>
    <t>Mangue / Mango</t>
  </si>
  <si>
    <t>Mirabelle Plum</t>
  </si>
  <si>
    <t>Onion Rouge / Red</t>
  </si>
  <si>
    <t>Pak Choy</t>
  </si>
  <si>
    <t>Panais / Parsnip</t>
  </si>
  <si>
    <t>Pomme / Aple Gala</t>
  </si>
  <si>
    <t>Pomme / Aple Granny</t>
  </si>
  <si>
    <t>Poireau / Leek</t>
  </si>
  <si>
    <t>Poire / Pear Abatte</t>
  </si>
  <si>
    <t>Radis / Raddish</t>
  </si>
  <si>
    <t>Poire / Pear Comice</t>
  </si>
  <si>
    <t>Patates / Potato</t>
  </si>
  <si>
    <t>Poire / Pear William</t>
  </si>
  <si>
    <t>Agria</t>
  </si>
  <si>
    <t>Agata</t>
  </si>
  <si>
    <t>Artemis</t>
  </si>
  <si>
    <t>Binje / Mash</t>
  </si>
  <si>
    <t>Charlotte</t>
  </si>
  <si>
    <t>Rhubarbe</t>
  </si>
  <si>
    <t>Grenaille</t>
  </si>
  <si>
    <t>Caisse/ Tray</t>
  </si>
  <si>
    <t>Terre</t>
  </si>
  <si>
    <t>Aubergine / Eggplant</t>
  </si>
  <si>
    <t>Ratte / Fingerling</t>
  </si>
  <si>
    <t>Rosevalt</t>
  </si>
  <si>
    <t>Ail</t>
  </si>
  <si>
    <t>Douce / Sweet</t>
  </si>
  <si>
    <t>Vitelotte</t>
  </si>
  <si>
    <t>Tomates / Tomato</t>
  </si>
  <si>
    <t>Punnet</t>
  </si>
  <si>
    <t>Betterave / Beetroot</t>
  </si>
  <si>
    <t>Coktail</t>
  </si>
  <si>
    <t>Butternut</t>
  </si>
  <si>
    <t>Grappe / Wine</t>
  </si>
  <si>
    <t>Chioggia</t>
  </si>
  <si>
    <t>Roma</t>
  </si>
  <si>
    <t>Courgette Ronde / Rond Zucchini</t>
  </si>
  <si>
    <t>Noir Crimée / Black Crimea</t>
  </si>
  <si>
    <t>Choux Fleur / Cauliflower</t>
  </si>
  <si>
    <t>Alcool</t>
  </si>
  <si>
    <t>Conditionning</t>
  </si>
  <si>
    <t>Aperol</t>
  </si>
  <si>
    <t>Baileys</t>
  </si>
  <si>
    <t>Campari Red</t>
  </si>
  <si>
    <t>Cognac N° 76 Tesseron</t>
  </si>
  <si>
    <t>Cointreau</t>
  </si>
  <si>
    <t>Fernet Branca</t>
  </si>
  <si>
    <t>Gin Nouaison</t>
  </si>
  <si>
    <t>Grand Marnier Cordon Rouge</t>
  </si>
  <si>
    <t>Kahlua</t>
  </si>
  <si>
    <t>Limoncello 28° Lazzaroni</t>
  </si>
  <si>
    <t>Rhum Mount Gay Black Barrel</t>
  </si>
  <si>
    <t>Scotland The Macallan 12 Years</t>
  </si>
  <si>
    <t>Tequila Casamigos Anejo</t>
  </si>
  <si>
    <t>Tequila Casamigos Blanco</t>
  </si>
  <si>
    <t>Tequila Clase Azul Reposado</t>
  </si>
  <si>
    <t>Tequila Don Julio Blanco</t>
  </si>
  <si>
    <t>Tequila Don Julio Reposado</t>
  </si>
  <si>
    <t>Tequila Patron Reposado</t>
  </si>
  <si>
    <t>Vodka Beluga Noble</t>
  </si>
  <si>
    <t>Vodka Belvedere</t>
  </si>
  <si>
    <t>Vodka Greygoose</t>
  </si>
  <si>
    <t>Vodka Ketel One</t>
  </si>
  <si>
    <t>Biere</t>
  </si>
  <si>
    <t>Corona</t>
  </si>
  <si>
    <t>Colomba White Corsican Beer</t>
  </si>
  <si>
    <t>Desperados</t>
  </si>
  <si>
    <t>Heineken Bottles</t>
  </si>
  <si>
    <t>Bollinger Brut</t>
  </si>
  <si>
    <t>Bollinger Rosé</t>
  </si>
  <si>
    <t>Bollinger Magnum Brut</t>
  </si>
  <si>
    <t>Bollinger Magnum Rosé</t>
  </si>
  <si>
    <t>Billecart Brut</t>
  </si>
  <si>
    <t>Billecart Rosé</t>
  </si>
  <si>
    <t>Laurent Perrier Brut</t>
  </si>
  <si>
    <t>Laurent Perrier Rosé</t>
  </si>
  <si>
    <t>Louis Roederer Crystal Rosé</t>
  </si>
  <si>
    <t>Louis Roederer Brut</t>
  </si>
  <si>
    <t>Louis Roederer Rosé</t>
  </si>
  <si>
    <t>Louis Roederer Blanc</t>
  </si>
  <si>
    <t>Moët &amp; Chandon Ice Impérial</t>
  </si>
  <si>
    <t>Moët &amp; Chandon Reserve Impérial</t>
  </si>
  <si>
    <t>Whispering Angel</t>
  </si>
  <si>
    <t>Miraval</t>
  </si>
  <si>
    <t>Minuty 281</t>
  </si>
  <si>
    <t>Ott</t>
  </si>
  <si>
    <t>Minuty Or</t>
  </si>
  <si>
    <t>Orezza Sparkling Water</t>
  </si>
  <si>
    <t>Apple Juice Organic</t>
  </si>
  <si>
    <t>Coca Cola Cans</t>
  </si>
  <si>
    <t>Coca Cola Zero Cans</t>
  </si>
  <si>
    <t>Fanta Orange Cans</t>
  </si>
  <si>
    <t>Fever Tree Ginger Ale</t>
  </si>
  <si>
    <t>Fever Tree Tonic</t>
  </si>
  <si>
    <t>Fever Tree Ginger Beer</t>
  </si>
  <si>
    <t>Ice Tea Peach</t>
  </si>
  <si>
    <t>Liptonic</t>
  </si>
  <si>
    <t>Perrier Cans</t>
  </si>
  <si>
    <t>Pomme Rainette / Apple</t>
  </si>
  <si>
    <t>Raisin Rouge / Red Grape</t>
  </si>
  <si>
    <t>Tomate</t>
  </si>
  <si>
    <t>Prosecco Ricadonne</t>
  </si>
  <si>
    <t>Prosecco Valdobbiadene Docg</t>
  </si>
  <si>
    <t>Welcome Page</t>
  </si>
  <si>
    <t>Aneth / Dill</t>
  </si>
  <si>
    <t>Ciboulette / Chives</t>
  </si>
  <si>
    <t>Lamb Shank</t>
  </si>
  <si>
    <t>Tomahawk Angus Astralian</t>
  </si>
  <si>
    <t>Tomahawk Angus Australien</t>
  </si>
  <si>
    <t>Choux Vert / Green Cauliflower</t>
  </si>
  <si>
    <t>Choux Rouge / Red Cauliflower</t>
  </si>
  <si>
    <t>Year</t>
  </si>
  <si>
    <t>Order</t>
  </si>
  <si>
    <t>Italian Wines</t>
  </si>
  <si>
    <t>Oeuf Saumon Royal</t>
  </si>
  <si>
    <t>Coppa Artisanale</t>
  </si>
  <si>
    <t>Salmon Egg Royal Selection</t>
  </si>
  <si>
    <t>Johny Walker Blue Label</t>
  </si>
  <si>
    <t>Tequila Don Julio 1942</t>
  </si>
  <si>
    <t>Water</t>
  </si>
  <si>
    <t>Vodka Beluga Gold</t>
  </si>
  <si>
    <t>Chablis Grand Cru Blanchot</t>
  </si>
  <si>
    <t>Extra Olive Oil White Truffle</t>
  </si>
  <si>
    <t>Drinks</t>
  </si>
  <si>
    <t>Caster Sugar</t>
  </si>
  <si>
    <t>Delicatessen Corsican</t>
  </si>
  <si>
    <t>Sausage Premium Label</t>
  </si>
  <si>
    <t>Bread Loaf</t>
  </si>
  <si>
    <t>Huile Olive Gourmet</t>
  </si>
  <si>
    <t>Farine T 55</t>
  </si>
  <si>
    <t>Riz Bomba</t>
  </si>
  <si>
    <t>Crustacés Congelés</t>
  </si>
  <si>
    <t>Flour Type T 55</t>
  </si>
  <si>
    <t>Tomato San Marzano ( Tins)</t>
  </si>
  <si>
    <t>Grappa Amarone 40°</t>
  </si>
  <si>
    <t>Unshelled Legs Crab Kamtchatka</t>
  </si>
  <si>
    <t>Estimated</t>
  </si>
  <si>
    <t>Filet Bœuf Angus Irlande</t>
  </si>
  <si>
    <t>Sauce Handmade</t>
  </si>
  <si>
    <t>Sauces Artisanales</t>
  </si>
  <si>
    <t>Bolognaise</t>
  </si>
  <si>
    <t>Arrabiata (Tomate, Piment)</t>
  </si>
  <si>
    <t>White Corsican Wine</t>
  </si>
  <si>
    <t>Rosé Corsican Wine</t>
  </si>
  <si>
    <t>Tequila Mezcal Casamigos</t>
  </si>
  <si>
    <t>Flash Frozen Fillets</t>
  </si>
  <si>
    <t>Glaces Artisanales</t>
  </si>
  <si>
    <t>4588</t>
  </si>
  <si>
    <t>Edamame Congelé</t>
  </si>
  <si>
    <t>Nespresso Roma</t>
  </si>
  <si>
    <t>Nespresso Volluto</t>
  </si>
  <si>
    <t>Nespresso Ristretto</t>
  </si>
  <si>
    <t>Nespresso Décafeinato</t>
  </si>
  <si>
    <t>Ice Cream Handmade</t>
  </si>
  <si>
    <t>Sorbet Citron Corse Bio</t>
  </si>
  <si>
    <t>Glace Arti. Caramel &amp; Beurre Salé</t>
  </si>
  <si>
    <t>Glace Artisanale Vanille Tahiti</t>
  </si>
  <si>
    <t>Glace Artisanale Chocolat</t>
  </si>
  <si>
    <t>Glace Artisanale Stracciatella</t>
  </si>
  <si>
    <t>Glace Artisanale Yahourt</t>
  </si>
  <si>
    <t>Glace Artisanale Pistache Sicile</t>
  </si>
  <si>
    <t>Ortiz Sardines Old Style Nautral</t>
  </si>
  <si>
    <t>Filet Thon Germon Naturel Ortiz</t>
  </si>
  <si>
    <t>Gambas Cameron Giant 2/4</t>
  </si>
  <si>
    <t>8009</t>
  </si>
  <si>
    <t>8010</t>
  </si>
  <si>
    <t>Coppa Artisanale Corse</t>
  </si>
  <si>
    <t>Coffret Dégustation</t>
  </si>
  <si>
    <t>Mozzarella Buffala</t>
  </si>
  <si>
    <t>San Pellegrino</t>
  </si>
  <si>
    <t>Saucisson Artisanal</t>
  </si>
  <si>
    <t>Corn Flakes Bio</t>
  </si>
  <si>
    <t>Corn Flakes Organic</t>
  </si>
  <si>
    <t>Double Cream 35 %</t>
  </si>
  <si>
    <t>Créme Double 35 %</t>
  </si>
  <si>
    <t>4572</t>
  </si>
  <si>
    <t>Cramberry Juice</t>
  </si>
  <si>
    <t>Vodka Pyla</t>
  </si>
  <si>
    <t>Tequila Patron Anejo</t>
  </si>
  <si>
    <t>Bulleit Bourbon</t>
  </si>
  <si>
    <t>Peroni Nastro Azzuro</t>
  </si>
  <si>
    <t>Local Still Water : St. George / Zilia</t>
  </si>
  <si>
    <t>Merlot - Bordeaux</t>
  </si>
  <si>
    <t>Pinot Noir - Burgundy</t>
  </si>
  <si>
    <t>Chardonnay - Burgundy</t>
  </si>
  <si>
    <t>Sauvignon Blanc - Loire</t>
  </si>
  <si>
    <t>Syrah - Rhône Valley</t>
  </si>
  <si>
    <t>Cake Size</t>
  </si>
  <si>
    <t>Chocolate Base Cake</t>
  </si>
  <si>
    <t>Fruits Base Cake</t>
  </si>
  <si>
    <t>Dessert Miniatures</t>
  </si>
  <si>
    <t>Mignardises</t>
  </si>
  <si>
    <t>Entremêt Base Chocolat</t>
  </si>
  <si>
    <t>6064</t>
  </si>
  <si>
    <t>Chair Crabe Kamtchatka</t>
  </si>
  <si>
    <t>Tsar Smoked Salmon Filet</t>
  </si>
  <si>
    <t>Crab / Scallops / Eel</t>
  </si>
  <si>
    <t>Crabe / St Jacques / Anguille</t>
  </si>
  <si>
    <t>Ice Cream Sorbet Coco</t>
  </si>
  <si>
    <t>Ice Cream Sorbet Framboise</t>
  </si>
  <si>
    <t>Sorbet Artisanale Coco</t>
  </si>
  <si>
    <t>Langoustines 10/15 Frozen On Board Scotland</t>
  </si>
  <si>
    <t>Extre Virgin Corsican Olive Oil Petraghje</t>
  </si>
  <si>
    <t>4035</t>
  </si>
  <si>
    <t>4688</t>
  </si>
  <si>
    <t>Fresh French Bacon Sliced Homemade</t>
  </si>
  <si>
    <t>Crozes Hermitage Alexandrin C Hermit</t>
  </si>
  <si>
    <t>Canarelli</t>
  </si>
  <si>
    <t>Suarte</t>
  </si>
  <si>
    <t>Leccia Cuvée Pettale</t>
  </si>
  <si>
    <t>Poireau/ Leek</t>
  </si>
  <si>
    <t>4524</t>
  </si>
  <si>
    <t>Pluma Iberico</t>
  </si>
  <si>
    <t>Duck</t>
  </si>
  <si>
    <t>Buzzo B</t>
  </si>
  <si>
    <t>Casteddu Saparale R</t>
  </si>
  <si>
    <t>The Chez Lucette Team</t>
  </si>
  <si>
    <t>10. Premium Frozen Meat</t>
  </si>
  <si>
    <t>12. Syrups, Honey, Jam, Tea &amp; Coffee</t>
  </si>
  <si>
    <t>14. Alcohol &amp; Beers</t>
  </si>
  <si>
    <t>13. Fresh Fruits &amp; Vegetables</t>
  </si>
  <si>
    <t>15. Champagne</t>
  </si>
  <si>
    <t>16. Wine Cellar</t>
  </si>
  <si>
    <t>17. Soft Drinks, Juices &amp; Water</t>
  </si>
  <si>
    <t>Frozen Miscellaneous</t>
  </si>
  <si>
    <t>Cabernet Sauvignon - Bordeaux</t>
  </si>
  <si>
    <t>Beer</t>
  </si>
  <si>
    <t>Dom Perignon Rosé 2006</t>
  </si>
  <si>
    <t>Capers In Vinegar Gina &amp; Leo</t>
  </si>
  <si>
    <t>Capres En Vinaigre Gina &amp; Leo</t>
  </si>
  <si>
    <t>Rice - Black Rice Belvedere</t>
  </si>
  <si>
    <t>Riz Noir Belvedere</t>
  </si>
  <si>
    <t>Fever Tree Elderflower Tonic Water</t>
  </si>
  <si>
    <t>Fever Tree Bitter Lemon</t>
  </si>
  <si>
    <t>Fever Tree Soda Water</t>
  </si>
  <si>
    <t>Moutarde Grain Dupont</t>
  </si>
  <si>
    <t>Moutarde Blanc Dupont</t>
  </si>
  <si>
    <t>Mustard White Dupont</t>
  </si>
  <si>
    <t>Mustard Grain Dupont</t>
  </si>
  <si>
    <t>Brick Pastry Sheet</t>
  </si>
  <si>
    <t>Orange Juice Organic</t>
  </si>
  <si>
    <t>Pineaple Juice Organic</t>
  </si>
  <si>
    <t>Icing Sugar</t>
  </si>
  <si>
    <t>Gherkins Sweet &amp; Sour</t>
  </si>
  <si>
    <t>Greek Yogurt Kolios</t>
  </si>
  <si>
    <t>Yahourt À La Grecque Kolios</t>
  </si>
  <si>
    <t>Balsamic White Cream</t>
  </si>
  <si>
    <t>Balsamique Creame Blanche</t>
  </si>
  <si>
    <t>Mangue / Mango Organic</t>
  </si>
  <si>
    <t>Orange Organic</t>
  </si>
  <si>
    <t>Dulcey 35%</t>
  </si>
  <si>
    <t>Soy Sauce Sweet Makuchi</t>
  </si>
  <si>
    <t>4382</t>
  </si>
  <si>
    <t>Ricotta Cheese</t>
  </si>
  <si>
    <t>Matcha Green Tea Terre Exo</t>
  </si>
  <si>
    <t>The Matcha Vert Terre Exo</t>
  </si>
  <si>
    <t>Cooking Spray</t>
  </si>
  <si>
    <t>Sel Rose Cristaux Himalaya</t>
  </si>
  <si>
    <t>Thin Pink Salt Of Himalaya Crystal</t>
  </si>
  <si>
    <t>Dairies - Bodier</t>
  </si>
  <si>
    <t>Produits Laitiers - Bordier</t>
  </si>
  <si>
    <t>Butter 1/2 Salted</t>
  </si>
  <si>
    <t>Butter Unsalted</t>
  </si>
  <si>
    <t>Yaourts Nature</t>
  </si>
  <si>
    <t>Yoghurt Fruits Raspberry</t>
  </si>
  <si>
    <t>Yaourts Fruits Myrtilles</t>
  </si>
  <si>
    <t>Yoghurt Fruits Blueberry</t>
  </si>
  <si>
    <t>Yoghurt Fruits Coconut</t>
  </si>
  <si>
    <t>Steluga Imperial</t>
  </si>
  <si>
    <t>Coco Water Vavai</t>
  </si>
  <si>
    <t>Ariake Beef Juice</t>
  </si>
  <si>
    <t>Ariake Jus De Boeuf</t>
  </si>
  <si>
    <t>11. Premium Frozen Seafood &amp; Smoked Fish</t>
  </si>
  <si>
    <t>Dear Valued Clients And Esteemed Chefs,</t>
  </si>
  <si>
    <t>We Invite You To Explore Our Handpicked Catalog, Thoughtfully Designed To Meet Your Needs.</t>
  </si>
  <si>
    <t>Please Focus Solely On The Quantity Column For Your Orders.</t>
  </si>
  <si>
    <t>Kindly Note That Our Prices Are Subject To Change And Do Not Include Taxes.</t>
  </si>
  <si>
    <t>Summary / Sommaire :</t>
  </si>
  <si>
    <t>For Orders, Please Send Your Completed Forms To :</t>
  </si>
  <si>
    <t>Sweet And Sour Sauce</t>
  </si>
  <si>
    <t>Pattes Décortiquées Kamtchatka</t>
  </si>
  <si>
    <t>Saumon Fumé Coupe Du Tsar</t>
  </si>
  <si>
    <t>Tarama With Truffe</t>
  </si>
  <si>
    <t>Cecina De Leon</t>
  </si>
  <si>
    <t>Saucisson Maigre À La Truffe</t>
  </si>
  <si>
    <t>Charcuterie Corse Artisanale</t>
  </si>
  <si>
    <t>St Felicien Fermier</t>
  </si>
  <si>
    <t>X 18</t>
  </si>
  <si>
    <t>Beuure Plaquette 1/2 Sel</t>
  </si>
  <si>
    <t>Beurre Doux Plaquette</t>
  </si>
  <si>
    <t>Yaourts Fruits Noix De Coco</t>
  </si>
  <si>
    <t>Coffre Deouvert Chocolat Noir, Lait Et Dulcey</t>
  </si>
  <si>
    <t>3 Sticks</t>
  </si>
  <si>
    <t>6 Persons</t>
  </si>
  <si>
    <t>Entremêt Base Fruits</t>
  </si>
  <si>
    <t>Macaroon According To The Season</t>
  </si>
  <si>
    <t>Macaron De Saison</t>
  </si>
  <si>
    <t>Bbq Sauce Cowboy</t>
  </si>
  <si>
    <t>Ice Cream Caramel &amp; Salted Butter</t>
  </si>
  <si>
    <t>Sorbet Artisanal Clémentine Corse</t>
  </si>
  <si>
    <t>Capers Stem With Tail Gina &amp; Leo</t>
  </si>
  <si>
    <t>Capres Tiges A Queue Gina &amp; Leo</t>
  </si>
  <si>
    <t>Balsamic White Gina &amp; Leo</t>
  </si>
  <si>
    <t>Balsamique Blanc Gina &amp; Leo</t>
  </si>
  <si>
    <t>Burrata With Truffle</t>
  </si>
  <si>
    <t>Burratta À La Truffe</t>
  </si>
  <si>
    <t>Mozarella Diced</t>
  </si>
  <si>
    <t>Mozzarella En Des</t>
  </si>
  <si>
    <t>Pecorino Romano</t>
  </si>
  <si>
    <t>Pécorino Romano</t>
  </si>
  <si>
    <t>Rice Arborio In A Cotton Bag</t>
  </si>
  <si>
    <t>Rice Carnaroli In A Cotton Bag</t>
  </si>
  <si>
    <t>Ketchup De La Baita</t>
  </si>
  <si>
    <t>Arrabiata (Tomato, Spice)</t>
  </si>
  <si>
    <t>Directly Imported</t>
  </si>
  <si>
    <t>Pain De Mie</t>
  </si>
  <si>
    <t>Air Spray Febreze Anti Allergens</t>
  </si>
  <si>
    <t>Spray De Cuisson</t>
  </si>
  <si>
    <t>Brazil Nuts Organic</t>
  </si>
  <si>
    <t>Noix Du Bresil Bio</t>
  </si>
  <si>
    <t>Cashew Nuts Salted Organic</t>
  </si>
  <si>
    <t>Noix Cajou Salée Bio</t>
  </si>
  <si>
    <t>Cranberry Organic</t>
  </si>
  <si>
    <t>Pecan Nuts Organic</t>
  </si>
  <si>
    <t>Noix De Pecan Bio</t>
  </si>
  <si>
    <t>Prune Pitted</t>
  </si>
  <si>
    <t>Pruneau Sans Noyau</t>
  </si>
  <si>
    <t>Noix Cerneaux Bio</t>
  </si>
  <si>
    <t>Huile Olive Vierge Corse Petraghje</t>
  </si>
  <si>
    <t>Extra Virgin Corsican Olive Oil Petraghje</t>
  </si>
  <si>
    <t>Feuilles De Brick</t>
  </si>
  <si>
    <t>Sherry Vinegar Pedro Ximenez</t>
  </si>
  <si>
    <t>Vinaigre Xeres Pedro Ximenez</t>
  </si>
  <si>
    <t>Viande Congelée De Haute Qualité</t>
  </si>
  <si>
    <t>Per Kilo</t>
  </si>
  <si>
    <t>Price Per Kilo</t>
  </si>
  <si>
    <t>Canard</t>
  </si>
  <si>
    <t>Duck Breast</t>
  </si>
  <si>
    <t>Cote De Veau</t>
  </si>
  <si>
    <t>Chicken Red Label Free Range Farm</t>
  </si>
  <si>
    <t>Notre Partenaire De Choix : Metzger Frères</t>
  </si>
  <si>
    <t>Filet De Saumon Royal Avec Peau</t>
  </si>
  <si>
    <t>Poisson Fumé, Conserves De La Mer</t>
  </si>
  <si>
    <t>Ortiz Sardines Old Style With Olive Oil</t>
  </si>
  <si>
    <t>Damman Tisane Des Merveilles</t>
  </si>
  <si>
    <t>Fruits And Vegetables</t>
  </si>
  <si>
    <t>Chambre Froide 0 - 4 °/ Cold Room 0 - 4 °</t>
  </si>
  <si>
    <t>Papaye A Râper</t>
  </si>
  <si>
    <t>Paris Crème/ Button Cream</t>
  </si>
  <si>
    <t>Mini Legumes / Baby Veggies</t>
  </si>
  <si>
    <t>Carrote Jaune/ Yellow Carrot</t>
  </si>
  <si>
    <t>Carrote Violet/ Purple Carrot</t>
  </si>
  <si>
    <t>Fenouil/ Fennel</t>
  </si>
  <si>
    <t>Citron Caviar/ Finger Lime</t>
  </si>
  <si>
    <t>Fleur Comestible / Edible Flow</t>
  </si>
  <si>
    <t>Fleur Courgette / Zucchini Flow</t>
  </si>
  <si>
    <t>Estragon / Tarragon</t>
  </si>
  <si>
    <t>Piment Rouge / Red Chili</t>
  </si>
  <si>
    <t>Persil Plat / Flat Parsley</t>
  </si>
  <si>
    <t>Verveine / Verbena</t>
  </si>
  <si>
    <t>Mara Des Bois / Wild Strawberry</t>
  </si>
  <si>
    <t>Chêne Rouge / Red Oak</t>
  </si>
  <si>
    <t>Chêne Vert / Green Oak</t>
  </si>
  <si>
    <t>Groseille / Red Current</t>
  </si>
  <si>
    <t>Endive Rouge / Red</t>
  </si>
  <si>
    <t>Figue Noire / Black Fig</t>
  </si>
  <si>
    <t>Mâche / Lamb Lettuce</t>
  </si>
  <si>
    <t>Figue Verte / Green Fig</t>
  </si>
  <si>
    <t>Roquette / Rocket</t>
  </si>
  <si>
    <t>Trévise / Raddicchio</t>
  </si>
  <si>
    <t>Choux Chinois / Chinese Cab</t>
  </si>
  <si>
    <t>Citron Vert / Lime</t>
  </si>
  <si>
    <t>Celeri Branche / Leaf Celery</t>
  </si>
  <si>
    <t>Orange À Jus / For Juice</t>
  </si>
  <si>
    <t>Banane Mini</t>
  </si>
  <si>
    <t>Melon Jaune / Yellow</t>
  </si>
  <si>
    <t>Kiwi Jaune / Yellow</t>
  </si>
  <si>
    <t>Navet / Turnip</t>
  </si>
  <si>
    <t>Kiwano</t>
  </si>
  <si>
    <t>Onion Blanc / White</t>
  </si>
  <si>
    <t>Nectarine Jaune / Yellow</t>
  </si>
  <si>
    <t>Nectarine Plate/ Flat</t>
  </si>
  <si>
    <t>Noix Coco / Coconut</t>
  </si>
  <si>
    <t>Pomme / Aple Golden</t>
  </si>
  <si>
    <t>Pink Lady</t>
  </si>
  <si>
    <t>Poivron Jaune / Yellow Pepper</t>
  </si>
  <si>
    <t>Poivron Vert / Green Peeper</t>
  </si>
  <si>
    <t>Pêche Jaune / Yellow Peach</t>
  </si>
  <si>
    <t>Pêche Blanche / Peach</t>
  </si>
  <si>
    <t>Prune Rouge/ Red Plum</t>
  </si>
  <si>
    <t>Prune Jaune / Yellow Plum</t>
  </si>
  <si>
    <t>Artichaut / Artichoke</t>
  </si>
  <si>
    <t>Courgette / Zucchini</t>
  </si>
  <si>
    <t>Tomberry Jaune / Yellow</t>
  </si>
  <si>
    <t>Japanese Whisky Hakushu 12 Years</t>
  </si>
  <si>
    <t>Japanese Whisky Yamazaki 12 Years</t>
  </si>
  <si>
    <t>Japanese Whisky Yamazaki Single Malt</t>
  </si>
  <si>
    <t>Lagavulin 08 Years</t>
  </si>
  <si>
    <t>Noilly Prat</t>
  </si>
  <si>
    <t>Ramos Pinto Porto 10 Ans</t>
  </si>
  <si>
    <t>Rhum Zacapa Reserve 23 Years</t>
  </si>
  <si>
    <t>Rhum Zacapa Xo</t>
  </si>
  <si>
    <t>Tequila Patron Silver</t>
  </si>
  <si>
    <t>Pietra Corsican Ipa</t>
  </si>
  <si>
    <t>Pietra Corsican Beer Glass Bottles</t>
  </si>
  <si>
    <t>Upon Request</t>
  </si>
  <si>
    <t>Veuve Cliquot Brut Carte Jaune</t>
  </si>
  <si>
    <t>Pichon Comtesse Réserve</t>
  </si>
  <si>
    <t>St Julien Lagrange Grand Cru Classé</t>
  </si>
  <si>
    <t>Buzzo R</t>
  </si>
  <si>
    <t>Teddi Un Été Dans Le Désert</t>
  </si>
  <si>
    <t>Castellu Di Baricci B</t>
  </si>
  <si>
    <t>Sancerre Terre De Silex</t>
  </si>
  <si>
    <t>Pouilly Fumé Langlois / La Doucette</t>
  </si>
  <si>
    <t>Fiji Water</t>
  </si>
  <si>
    <t>Cramberry Juice Less Sugar</t>
  </si>
  <si>
    <t>Wishing You A Memorable Stay In Corsica, And Thank You For Your Understanding.</t>
  </si>
  <si>
    <t>We Look Forward To Serving You And Ensuring You Have An Excellent Experience!</t>
  </si>
  <si>
    <t>Or Contact Dona At +33 06 88 22 94 70</t>
  </si>
  <si>
    <t>Qtés</t>
  </si>
  <si>
    <t>Poids</t>
  </si>
  <si>
    <t>Weight</t>
  </si>
  <si>
    <t>Gingembre Rose Pour Sushi</t>
  </si>
  <si>
    <t>Tempura Mix</t>
  </si>
  <si>
    <t>Nuoc Mâm Sauce</t>
  </si>
  <si>
    <t>Sesame Black Oil</t>
  </si>
  <si>
    <t>Noodles Soba Premium</t>
  </si>
  <si>
    <t>Nouilles Soba Premium Sarrasin</t>
  </si>
  <si>
    <t>Duck Foie Gras</t>
  </si>
  <si>
    <t>Goose Foie Gras</t>
  </si>
  <si>
    <t>Tarama Royal Crab</t>
  </si>
  <si>
    <t>Poutargua</t>
  </si>
  <si>
    <t>Mortadelle</t>
  </si>
  <si>
    <t>Delicatessen Iberico</t>
  </si>
  <si>
    <t>Charcuterie Iberique</t>
  </si>
  <si>
    <t>Cheeses</t>
  </si>
  <si>
    <t>Fresh Milk 1/2</t>
  </si>
  <si>
    <t>Fresh Milk Intero</t>
  </si>
  <si>
    <t>Yaourt Vanille</t>
  </si>
  <si>
    <t>Ivory 35%</t>
  </si>
  <si>
    <t>Lecithine Soja</t>
  </si>
  <si>
    <t>X 16</t>
  </si>
  <si>
    <t>White Wine</t>
  </si>
  <si>
    <t>Ariake Poultry Juice</t>
  </si>
  <si>
    <t>Ariake Jus De Volaille</t>
  </si>
  <si>
    <t>Ariake Jus De Langoustine</t>
  </si>
  <si>
    <t>Ariake Jus De Veau</t>
  </si>
  <si>
    <t>Fond De Volaille</t>
  </si>
  <si>
    <t>Fond De Veau</t>
  </si>
  <si>
    <t>Fond Fumet De Poisson</t>
  </si>
  <si>
    <t>Poivre Noir Kampot</t>
  </si>
  <si>
    <t>Sel De Maldon</t>
  </si>
  <si>
    <t>Sel De Maldon Fume</t>
  </si>
  <si>
    <t>Salt Flower</t>
  </si>
  <si>
    <t>Fleur De Sel</t>
  </si>
  <si>
    <t>Sel De Guerande</t>
  </si>
  <si>
    <t>Épices, Graines Et Arômes</t>
  </si>
  <si>
    <t>Pâte De Colombo</t>
  </si>
  <si>
    <t>Combava Ground</t>
  </si>
  <si>
    <t>Jelly Spice Espelette</t>
  </si>
  <si>
    <t>Tonka Feves</t>
  </si>
  <si>
    <t>Peas</t>
  </si>
  <si>
    <t>Frozen Fruits Purée</t>
  </si>
  <si>
    <t>Sorbet Artisanal Mangue</t>
  </si>
  <si>
    <t>Ice Cream Sorbet Corsican Strawberry</t>
  </si>
  <si>
    <t>Sorbet Artisanal Fraise Corse</t>
  </si>
  <si>
    <t>Ice Cream Yoghurt</t>
  </si>
  <si>
    <t>Ice Cream Sicilian Pistacchio</t>
  </si>
  <si>
    <t>Sorbet Artisanale Framboise</t>
  </si>
  <si>
    <t>Artichokes In Oil</t>
  </si>
  <si>
    <t>Gressini Butter</t>
  </si>
  <si>
    <t>Olives Taggiashe Dénoyautés</t>
  </si>
  <si>
    <t>Burratina</t>
  </si>
  <si>
    <t>Pancette Bio En Cubes</t>
  </si>
  <si>
    <t>Fresh Pasta</t>
  </si>
  <si>
    <t>Pâtes Fraiches</t>
  </si>
  <si>
    <t>Farfalle</t>
  </si>
  <si>
    <t>Riz Carnaroli Sac Coton</t>
  </si>
  <si>
    <t>Peanut Salted</t>
  </si>
  <si>
    <t>Epis De Mais</t>
  </si>
  <si>
    <t>Gherkins / Pickles Extra</t>
  </si>
  <si>
    <t>Cornichons Extra Fin</t>
  </si>
  <si>
    <t>Vinegar</t>
  </si>
  <si>
    <t>Cider Vinegar</t>
  </si>
  <si>
    <t>Vinaigre Cidre</t>
  </si>
  <si>
    <t>Beef</t>
  </si>
  <si>
    <t>Entrecôte Bœuf Black Angus Usa</t>
  </si>
  <si>
    <t>Beef Filet Angus Irl</t>
  </si>
  <si>
    <t>Pluma Iberique</t>
  </si>
  <si>
    <t>Magret De Canard</t>
  </si>
  <si>
    <t>Lobe Of Duck Foie Gras</t>
  </si>
  <si>
    <t>Lobe De Foie Gras De Canard</t>
  </si>
  <si>
    <t>Suprême Jaune Avec Peau</t>
  </si>
  <si>
    <t>Cuisses Fermière</t>
  </si>
  <si>
    <t>Filets Poisson Flashfrozen</t>
  </si>
  <si>
    <t>Yellow Tail Hamachi Fillet Loin</t>
  </si>
  <si>
    <t>Sériole Japonaise Hamachi</t>
  </si>
  <si>
    <t>Frozen Crustacean</t>
  </si>
  <si>
    <t>Noix St Jacques Sans Corail</t>
  </si>
  <si>
    <t>Crab Meat</t>
  </si>
  <si>
    <t>Ortiz Full Plain Tuna Filet</t>
  </si>
  <si>
    <t>Anchovy With Olive Oil</t>
  </si>
  <si>
    <t>Tuna Garum</t>
  </si>
  <si>
    <t>Garum De Thon</t>
  </si>
  <si>
    <t>Sirop Erable</t>
  </si>
  <si>
    <t>Confiture Abricot</t>
  </si>
  <si>
    <t>Confiture Fraise</t>
  </si>
  <si>
    <t>Confiture Figue</t>
  </si>
  <si>
    <t>Confiture Framboises</t>
  </si>
  <si>
    <t>Thé Noir Earl Grey Damman</t>
  </si>
  <si>
    <t>Verbena</t>
  </si>
  <si>
    <t>Verveine</t>
  </si>
  <si>
    <t>Cresson / Cress</t>
  </si>
  <si>
    <t>Feuille Banane / Leaf X20</t>
  </si>
  <si>
    <t>Mesclun</t>
  </si>
  <si>
    <t>Batavia</t>
  </si>
  <si>
    <t>Grenadille</t>
  </si>
  <si>
    <t>Carotte</t>
  </si>
  <si>
    <t>Jalapenos</t>
  </si>
  <si>
    <t>Au Four / Oven</t>
  </si>
  <si>
    <t>Gin Tanquerey</t>
  </si>
  <si>
    <t>Gin Tanquerey 10</t>
  </si>
  <si>
    <t>Vodka Ciroc Blue</t>
  </si>
  <si>
    <t>Ichnusa</t>
  </si>
  <si>
    <t>Louis Roederer Crystal Brut</t>
  </si>
  <si>
    <t>Veuve Cliquot Rosé</t>
  </si>
  <si>
    <t>St Estephe De Pez</t>
  </si>
  <si>
    <t>Red Corsican Wine</t>
  </si>
  <si>
    <t>Mercurey</t>
  </si>
  <si>
    <t>Orangina Cans</t>
  </si>
  <si>
    <t>Red Bull</t>
  </si>
  <si>
    <t>Juices " Patrick Font"</t>
  </si>
  <si>
    <t>80 g</t>
  </si>
  <si>
    <t>400 ml</t>
  </si>
  <si>
    <t>360 ml</t>
  </si>
  <si>
    <t>1 kg</t>
  </si>
  <si>
    <t>380 g</t>
  </si>
  <si>
    <t>6 x 75 cl</t>
  </si>
  <si>
    <t>24 x 33 cl</t>
  </si>
  <si>
    <t>24 x 50 cl</t>
  </si>
  <si>
    <t>12 x 1 l</t>
  </si>
  <si>
    <t>12 x 33 cl</t>
  </si>
  <si>
    <t>6 x 1.5 l</t>
  </si>
  <si>
    <t>6 x 50 cl</t>
  </si>
  <si>
    <t>6 x 1 l</t>
  </si>
  <si>
    <t>75 cl</t>
  </si>
  <si>
    <t>1 l</t>
  </si>
  <si>
    <t>24 x 20 cl</t>
  </si>
  <si>
    <t>25 cl</t>
  </si>
  <si>
    <t>50 leaf</t>
  </si>
  <si>
    <t>720 ml</t>
  </si>
  <si>
    <t>100 ml</t>
  </si>
  <si>
    <t>200 ml</t>
  </si>
  <si>
    <t>300 ml</t>
  </si>
  <si>
    <t>400 g</t>
  </si>
  <si>
    <t>200 g</t>
  </si>
  <si>
    <t>454 g</t>
  </si>
  <si>
    <t>42 g</t>
  </si>
  <si>
    <t>800 g</t>
  </si>
  <si>
    <t>450 g</t>
  </si>
  <si>
    <t>180 g</t>
  </si>
  <si>
    <t>250 ml</t>
  </si>
  <si>
    <t>150 ml</t>
  </si>
  <si>
    <t>500 g</t>
  </si>
  <si>
    <t>600 g</t>
  </si>
  <si>
    <t>16 g</t>
  </si>
  <si>
    <t>90 g</t>
  </si>
  <si>
    <t>150 g</t>
  </si>
  <si>
    <t>3 x125 g</t>
  </si>
  <si>
    <t>900 ml</t>
  </si>
  <si>
    <t>x 6</t>
  </si>
  <si>
    <t>x 3</t>
  </si>
  <si>
    <t>unité</t>
  </si>
  <si>
    <t>x 60</t>
  </si>
  <si>
    <t>bag : 55 pcs</t>
  </si>
  <si>
    <t>bag : 70 pcs</t>
  </si>
  <si>
    <t>bag : 65 pcs</t>
  </si>
  <si>
    <t>x 8</t>
  </si>
  <si>
    <t>2.5 kg</t>
  </si>
  <si>
    <t>55 cl</t>
  </si>
  <si>
    <t>500 ml</t>
  </si>
  <si>
    <t>1 pc</t>
  </si>
  <si>
    <t>5 l</t>
  </si>
  <si>
    <t>25 pcs</t>
  </si>
  <si>
    <t>20 pcs</t>
  </si>
  <si>
    <t>1 roll</t>
  </si>
  <si>
    <t>3 pcs</t>
  </si>
  <si>
    <t>3 l</t>
  </si>
  <si>
    <t>5 kg</t>
  </si>
  <si>
    <t>2 kg +</t>
  </si>
  <si>
    <t>500 g env</t>
  </si>
  <si>
    <t>10 pods</t>
  </si>
  <si>
    <t>70 cl</t>
  </si>
  <si>
    <t>50 cl</t>
  </si>
  <si>
    <t>24 x 25 cl</t>
  </si>
  <si>
    <t>1.5 l</t>
  </si>
  <si>
    <t>270 g</t>
  </si>
  <si>
    <t>125 Gr</t>
  </si>
  <si>
    <t>Carrote Orange/orange Carrot</t>
  </si>
  <si>
    <t>1 Bag = 150 G</t>
  </si>
  <si>
    <t>Ail Pelé / Peeled Garlic 1 Kg</t>
  </si>
  <si>
    <t>Haricot Vert / Green Bean 500 Gr</t>
  </si>
  <si>
    <t>Pois Gourmand / Snow Peas 500 G</t>
  </si>
  <si>
    <t>Pousse Soja / Soya Beans 500 Gr</t>
  </si>
  <si>
    <t>Laitue Frisée/leaf Lettuce</t>
  </si>
  <si>
    <t>Sucrine/ Cos Lettu(1x6)</t>
  </si>
  <si>
    <t>Chambre Froide 0 - 8 °/ Cold Room 0 - 8 °</t>
  </si>
  <si>
    <t>Onion Jaune/yellow</t>
  </si>
  <si>
    <t>Pastèque/watermelon</t>
  </si>
  <si>
    <t>Poivron Rouge/red Pepper</t>
  </si>
  <si>
    <t>Betterave S/vide X 4 Beetroot Vaccum X 4</t>
  </si>
  <si>
    <t>Betterave Orange/beetroot Orange</t>
  </si>
  <si>
    <t>Gin Anaé French Floral Gin</t>
  </si>
  <si>
    <t>Japanese Whisky Hibiki Harmony</t>
  </si>
  <si>
    <t>Johny Walker Black Label 12 Ans</t>
  </si>
  <si>
    <t>Pimm's</t>
  </si>
  <si>
    <t>Coconut Milk Sweet</t>
  </si>
  <si>
    <t>Edamame Soja Frozen</t>
  </si>
  <si>
    <t>Miso Blanc Shiro Miso</t>
  </si>
  <si>
    <t>Panko Bread-crimbs</t>
  </si>
  <si>
    <t>Rice Crackers 22 Cm</t>
  </si>
  <si>
    <t>Galette Riz 22 Cm 40 Feuilles</t>
  </si>
  <si>
    <t>Graines Sésames Blanc</t>
  </si>
  <si>
    <t>Graines Sésames Noir</t>
  </si>
  <si>
    <t>Sauce / Juice / Oil</t>
  </si>
  <si>
    <t>Sauces / Jus / Huile</t>
  </si>
  <si>
    <t>Soja Sucree Makuchi 150 Ml</t>
  </si>
  <si>
    <t>Kamtchatka Crab's Meat</t>
  </si>
  <si>
    <t>Poutargue (œuf De Mulet)</t>
  </si>
  <si>
    <t>270 Euros / kg</t>
  </si>
  <si>
    <t>18 pcs</t>
  </si>
  <si>
    <t>50 g</t>
  </si>
  <si>
    <t>125 g</t>
  </si>
  <si>
    <t>300 g</t>
  </si>
  <si>
    <t>100 g</t>
  </si>
  <si>
    <t>150 g env</t>
  </si>
  <si>
    <t>70 g</t>
  </si>
  <si>
    <t>240 g</t>
  </si>
  <si>
    <t>140 g</t>
  </si>
  <si>
    <t>220 g</t>
  </si>
  <si>
    <t>+-500 g</t>
  </si>
  <si>
    <t>+-600 g</t>
  </si>
  <si>
    <t>Charcuterie Tranchée</t>
  </si>
  <si>
    <t>Chorizo Jabugo</t>
  </si>
  <si>
    <t>Coppa Corsican Premium Label</t>
  </si>
  <si>
    <t>Jambon Bellota 5 Jotas</t>
  </si>
  <si>
    <t>Ham Jabugo Triple X Hand Cut</t>
  </si>
  <si>
    <t>Ham Cooked Superior 4 Slices</t>
  </si>
  <si>
    <t>Jambon Cuit Superieur 4 Tranches</t>
  </si>
  <si>
    <t>Lonzo Corsican Premium Label</t>
  </si>
  <si>
    <t>Lonzo Artisanal Corse</t>
  </si>
  <si>
    <t>Raw Ham 20 Slices</t>
  </si>
  <si>
    <t>Jambon Sec 20 Tranches</t>
  </si>
  <si>
    <t>Lonzo Artisanal</t>
  </si>
  <si>
    <t>120 g</t>
  </si>
  <si>
    <t>250 g</t>
  </si>
  <si>
    <t>330 g</t>
  </si>
  <si>
    <t>Blue Cheese (roquefort)</t>
  </si>
  <si>
    <t>Brie Of Meaux Farm Style</t>
  </si>
  <si>
    <t>Brie De Meaux Fermier</t>
  </si>
  <si>
    <t>Camembert Isigny</t>
  </si>
  <si>
    <t>Camembert Isigny Aop</t>
  </si>
  <si>
    <t>Selles Sur Cher Cendrée Aop</t>
  </si>
  <si>
    <t>Sainte Maure Blanc Aoc</t>
  </si>
  <si>
    <t>St Felicien ( Cream Cheese Style)</t>
  </si>
  <si>
    <t>Butter 1/2 Salt</t>
  </si>
  <si>
    <t>Beurre Motte 1/2 Sel</t>
  </si>
  <si>
    <t>Beure Doux Motte</t>
  </si>
  <si>
    <t>Milk Full Long Conservation 1 l</t>
  </si>
  <si>
    <t>Lait Uht Entier 1 l</t>
  </si>
  <si>
    <t>1 l X 6</t>
  </si>
  <si>
    <t>Milk Semi Long Conservation 1 l</t>
  </si>
  <si>
    <t>Lait Uht Demi-écrémé 1 l</t>
  </si>
  <si>
    <t>Quail Eggs Fresh</t>
  </si>
  <si>
    <t>Œufs De Caille Frais</t>
  </si>
  <si>
    <t>Yoghurt Plain/nature</t>
  </si>
  <si>
    <t>Yoghurt Fruits Mango/passion Fruit /pitaya</t>
  </si>
  <si>
    <t>Yaourts Fruits Mangue/passsion/pitaya</t>
  </si>
  <si>
    <t>Gift Box :discovery Box Of Black, White And Dulcey Chocolates</t>
  </si>
  <si>
    <t>Agar-agar</t>
  </si>
  <si>
    <t>Anthony Barralon's Cakes France Best Pastry Chef</t>
  </si>
  <si>
    <t>Meilleur Ouvrier De France Anthony Barralon</t>
  </si>
  <si>
    <t>190 g</t>
  </si>
  <si>
    <t>85 g</t>
  </si>
  <si>
    <t>195 g</t>
  </si>
  <si>
    <t>20 g</t>
  </si>
  <si>
    <t>55 g</t>
  </si>
  <si>
    <t>680 g</t>
  </si>
  <si>
    <t>40 g</t>
  </si>
  <si>
    <t>4 g</t>
  </si>
  <si>
    <t>30 g</t>
  </si>
  <si>
    <t>60 g</t>
  </si>
  <si>
    <t>45 g</t>
  </si>
  <si>
    <t>Cornichons Aigre-doux</t>
  </si>
  <si>
    <t>Coriander Grounded</t>
  </si>
  <si>
    <t>Coriandre Poudre Moulu</t>
  </si>
  <si>
    <t>Cumin Organic Grounded</t>
  </si>
  <si>
    <t>Gelée Piment Espelette Aoc</t>
  </si>
  <si>
    <t>5 g</t>
  </si>
  <si>
    <t>Bun Burger Classic 12 cm</t>
  </si>
  <si>
    <t>Pain Burger Classic 12 cm</t>
  </si>
  <si>
    <t>Bun Burger Sesame 12 cm</t>
  </si>
  <si>
    <t>Pain Burger Sesame 12 cm</t>
  </si>
  <si>
    <t>Pancake 11 cm</t>
  </si>
  <si>
    <t>Ice Cream Sorbet Mango</t>
  </si>
  <si>
    <t>Ice Cream Sorbet Corsican Clémentines</t>
  </si>
  <si>
    <t>Ice Cream Vanilla Tahiti</t>
  </si>
  <si>
    <t>Ice Cream Chocolat</t>
  </si>
  <si>
    <t>Ice Cream Straciatella</t>
  </si>
  <si>
    <t>Ice Cream Sorbet Organic Corsican Lemon</t>
  </si>
  <si>
    <t>Pain Levain 50 g</t>
  </si>
  <si>
    <t>Mini Pain Raisin Beurre A.O.P</t>
  </si>
  <si>
    <t>Mini Pain Chocolat Beurre A.O.P</t>
  </si>
  <si>
    <t>Mini Croissant Beurre A.O.P</t>
  </si>
  <si>
    <t>Baguette Sandwich 140 g</t>
  </si>
  <si>
    <t>Ciabatta Olive Oil 50 g</t>
  </si>
  <si>
    <t>Ciabatta Huile Olive 50 g</t>
  </si>
  <si>
    <t>Sourdough Bread 50 g</t>
  </si>
  <si>
    <t>280 g</t>
  </si>
  <si>
    <t>290 g</t>
  </si>
  <si>
    <t>170 g</t>
  </si>
  <si>
    <t>520 g</t>
  </si>
  <si>
    <t>550 g</t>
  </si>
  <si>
    <t>160 g</t>
  </si>
  <si>
    <t>230 g</t>
  </si>
  <si>
    <t>130 g</t>
  </si>
  <si>
    <t>15 g</t>
  </si>
  <si>
    <t>540 g</t>
  </si>
  <si>
    <t>404 g</t>
  </si>
  <si>
    <t>750 g</t>
  </si>
  <si>
    <t>375 g</t>
  </si>
  <si>
    <t>340 g</t>
  </si>
  <si>
    <t>500/700 g</t>
  </si>
  <si>
    <t>500/800 g</t>
  </si>
  <si>
    <t>450/600 g</t>
  </si>
  <si>
    <t>360 g</t>
  </si>
  <si>
    <t>380/400 g</t>
  </si>
  <si>
    <t>900 g</t>
  </si>
  <si>
    <t>95 g</t>
  </si>
  <si>
    <t>470 g</t>
  </si>
  <si>
    <t>320 g</t>
  </si>
  <si>
    <t>48 g</t>
  </si>
  <si>
    <t>Artichokes Slices Gina &amp; Leo</t>
  </si>
  <si>
    <t>Artichauts À L'huile</t>
  </si>
  <si>
    <t>Poivron Jaune Et Rouge Gina &amp; Leo</t>
  </si>
  <si>
    <t>Tomate San Marzano (conserve)</t>
  </si>
  <si>
    <t>Gina &amp; Leo Tradizionale Igp</t>
  </si>
  <si>
    <t>Gina &amp; Leo Igp</t>
  </si>
  <si>
    <t>15 Years Old Dop Tradizionale</t>
  </si>
  <si>
    <t>12 Ans D'age Dop</t>
  </si>
  <si>
    <t>30 Years Old Dop Tradizionale</t>
  </si>
  <si>
    <t>30 Ans D'age Dop</t>
  </si>
  <si>
    <t>Gorgonzola Dop Mild</t>
  </si>
  <si>
    <t>Gorgonzola Dop Doux</t>
  </si>
  <si>
    <t>Parmesan Reggiano Copeaux Dop</t>
  </si>
  <si>
    <t>Charcuterie &amp; Tranchée</t>
  </si>
  <si>
    <t>Bressaola Tranchée Maletti</t>
  </si>
  <si>
    <t>Parma Ham Maletti Dop</t>
  </si>
  <si>
    <t>Jambon Parme Maletti Dop</t>
  </si>
  <si>
    <t>Pasta Dry Home Made</t>
  </si>
  <si>
    <t>Pâtes Artisanales</t>
  </si>
  <si>
    <t>Pappardelle Rustichella (eggs)</t>
  </si>
  <si>
    <t>Riz Arborio Sac Coton</t>
  </si>
  <si>
    <t>Puttanesca (Caper, Olive, Tomato)</t>
  </si>
  <si>
    <t>Puttanesca (Capres, Olive &amp; Tomate)</t>
  </si>
  <si>
    <t>Febreze Anti Allergenes</t>
  </si>
  <si>
    <t>Aluminium Foil 0.40 X 200 m</t>
  </si>
  <si>
    <t>Cling Film 0.45 X 300 cm</t>
  </si>
  <si>
    <t>Film Etirable 0.45 X 300 m</t>
  </si>
  <si>
    <t>Sac Congelation Ultra Zip 1 l</t>
  </si>
  <si>
    <t>Sac Congelation Ultra Zip 3 l</t>
  </si>
  <si>
    <t>Garbage Bag 100 l Biodegradables</t>
  </si>
  <si>
    <t>Sac Poubelle 100 l Biodegradables</t>
  </si>
  <si>
    <t>Garbage Bag 50 l Biodegradables</t>
  </si>
  <si>
    <t>Sac Poubelle 50 l Biodegradables</t>
  </si>
  <si>
    <t>Garbage Bag 30 l Biodegradables</t>
  </si>
  <si>
    <t>Sac Poubelle 30 l Biodegradables</t>
  </si>
  <si>
    <t>Sanitizer Sanytol Spray</t>
  </si>
  <si>
    <t>Desinfectant Sanytol Spray</t>
  </si>
  <si>
    <t>Dried : Vegetables / Mushrooms / Fruits</t>
  </si>
  <si>
    <t>Produits Secs</t>
  </si>
  <si>
    <t>Amandes Naja Bio</t>
  </si>
  <si>
    <t>Abricot Sec Bio</t>
  </si>
  <si>
    <t>Cashew Nuts Organic</t>
  </si>
  <si>
    <t>Noix Cajou Bio</t>
  </si>
  <si>
    <t>Canneberge Bio</t>
  </si>
  <si>
    <t>Raisin Sultanine Bio</t>
  </si>
  <si>
    <t>Arachide Salée Marseille</t>
  </si>
  <si>
    <t>Pistache Émondée Bio</t>
  </si>
  <si>
    <t>Chikpeas Bocal Picuezo</t>
  </si>
  <si>
    <t>Pois-chiche Picuezo</t>
  </si>
  <si>
    <t>Gourmet Olive Oil</t>
  </si>
  <si>
    <t>Huile Olive Extra Truffe Blanche</t>
  </si>
  <si>
    <t>Hellman's Mayo</t>
  </si>
  <si>
    <t>Mayo Hellman's</t>
  </si>
  <si>
    <t>Granola 2 Chocolats &amp; Amandes Bio</t>
  </si>
  <si>
    <t>Flocon Avoine Bio</t>
  </si>
  <si>
    <t>Red Wine Vinegar Organic</t>
  </si>
  <si>
    <t>Vinaigre Vin Rouge Bio</t>
  </si>
  <si>
    <t>Black Angus Usa Ribeye</t>
  </si>
  <si>
    <t>Argentinian Sirloin 2 X 300 Gr</t>
  </si>
  <si>
    <t>Faux Filet Argentin 2 X 300 Gr</t>
  </si>
  <si>
    <t>Wagyu Ribeye From Chili 2 X 300 Gr</t>
  </si>
  <si>
    <t>Entrecôte Wagyu Chili 2 X 300 Gr</t>
  </si>
  <si>
    <t>Rack Of Lamb Cleaned 2 X 4 Bones</t>
  </si>
  <si>
    <t>Carré Agneau Néttoyé 2 X 4 Côtes</t>
  </si>
  <si>
    <t>Poitrine Fumée Tranchée Artisanale Frais</t>
  </si>
  <si>
    <t>Tender Veal 2 X 180 Gr</t>
  </si>
  <si>
    <t>Pavé Quasi De Veau 2 X 180 Gr</t>
  </si>
  <si>
    <t>Souris D'agneau</t>
  </si>
  <si>
    <t>2 X 330 g</t>
  </si>
  <si>
    <t>4 X 300 g</t>
  </si>
  <si>
    <t>Poulet Label Rouge Élevé Plein Air</t>
  </si>
  <si>
    <t>Supreme With Skin On : Corn Fed</t>
  </si>
  <si>
    <t>Around 2 kg</t>
  </si>
  <si>
    <t>Thighs Corn Fed</t>
  </si>
  <si>
    <t>Mini Chipo Porc Précuites</t>
  </si>
  <si>
    <t>Mini Saucisses Veau/volaille Précuites</t>
  </si>
  <si>
    <t>2,5 kg</t>
  </si>
  <si>
    <t>2 kg box</t>
  </si>
  <si>
    <t>Qwehli Frozen Seafood Sashimi Grade</t>
  </si>
  <si>
    <t>Qwehli Fruits De Mer Congelés</t>
  </si>
  <si>
    <t>Gambero Rosso Di Mazara Hoso 18/20</t>
  </si>
  <si>
    <t>Gambero Rosso Di Mazara 18/20</t>
  </si>
  <si>
    <t>Carabineros Hoso 16/20</t>
  </si>
  <si>
    <t>Carabineros 16/20</t>
  </si>
  <si>
    <t>Black Cod Fish Head Off &amp; Gutted</t>
  </si>
  <si>
    <t>Cabillaud Noir Sans Tête Et Néttoyé</t>
  </si>
  <si>
    <t>King Salmon Fillet Skin On &amp; Cleaned</t>
  </si>
  <si>
    <t>Gambas Cameron Géante 2/4</t>
  </si>
  <si>
    <t>Blue Lobster Cryo Tail &amp; Claws Unshelled</t>
  </si>
  <si>
    <t>Homard Décortiqué Pinces &amp; Queue</t>
  </si>
  <si>
    <t>Langoustines Ecosse Congelées Bord 10/15</t>
  </si>
  <si>
    <t>Octopuss Cooked Tentacle X 2</t>
  </si>
  <si>
    <t>Tentacules Poulpe Cuite X 2</t>
  </si>
  <si>
    <t>Scallops No Coral</t>
  </si>
  <si>
    <t>Shrimps "easy" Cooked Peeled Tail</t>
  </si>
  <si>
    <t>Queue De Crevettes Cuites "easy"</t>
  </si>
  <si>
    <t>Chair Crabe Claw (pattes Et Corps)</t>
  </si>
  <si>
    <t>Sardines À L'ancienne &amp; Huile Olive Ortiz</t>
  </si>
  <si>
    <t>Sardines À L'ancienne Ortiz</t>
  </si>
  <si>
    <t>Anchois A L'huile D'olive</t>
  </si>
  <si>
    <t>Thon Blanc Germon A L'huile Ortiz</t>
  </si>
  <si>
    <t>Miel De Manuka Iaa 5+</t>
  </si>
  <si>
    <t>Tea Damman</t>
  </si>
  <si>
    <t>Black Darjeeling Damman</t>
  </si>
  <si>
    <t>Thé Noir Darjeeling Damman</t>
  </si>
  <si>
    <t>24 x 35.5 cl</t>
  </si>
  <si>
    <t>Dom Perignon Brut 2012</t>
  </si>
  <si>
    <t>Ruinart Brut Blanc De Blanc</t>
  </si>
  <si>
    <t>Ruinart Rosé</t>
  </si>
  <si>
    <t>Rosé French</t>
  </si>
  <si>
    <t>Rosé Magnum 1,5 l</t>
  </si>
  <si>
    <t>St Julien Gruaud Larose Grand Cru Classé</t>
  </si>
  <si>
    <t>Peraldi Cuvée Essentielle</t>
  </si>
  <si>
    <t>Marquiliani Gris De Pauline</t>
  </si>
  <si>
    <t>Meursault Perrière 1er Cru</t>
  </si>
  <si>
    <t>Acqua Panna Bottle</t>
  </si>
  <si>
    <t>Evian Plastic Bottle</t>
  </si>
  <si>
    <t>Milk Vegetal</t>
  </si>
  <si>
    <t>Oat Milk Organic</t>
  </si>
  <si>
    <t>1. Asiatic Premium</t>
  </si>
  <si>
    <t>9. Miscellaneous</t>
  </si>
  <si>
    <t>2. Caviar &amp; Petrossian Selection</t>
  </si>
  <si>
    <t>3. Cold Cuts &amp; Deli</t>
  </si>
  <si>
    <t>4. Cheeses &amp; Dairy</t>
  </si>
  <si>
    <t>6. Condiments, Spices, Salts &amp; Peppers</t>
  </si>
  <si>
    <t>7. Frozen: Ice Cream, Pastries, Etc</t>
  </si>
  <si>
    <t>8. Italian Premium</t>
  </si>
  <si>
    <t>Orderlucette@gmail.com</t>
  </si>
  <si>
    <t>Crozes-Hermitage Tardieu Laurent</t>
  </si>
  <si>
    <t>Breakfast Pork Pre - Cooked Sausages</t>
  </si>
  <si>
    <t>Breakfast Veal/poultry  Pre- Cooked Sausages</t>
  </si>
  <si>
    <t>Asiatic Premium</t>
  </si>
  <si>
    <t>Caviar &amp; Petrossian Selection</t>
  </si>
  <si>
    <t>Cold Cuts &amp; Deli</t>
  </si>
  <si>
    <t>Cheeses &amp; Dairy</t>
  </si>
  <si>
    <t>Valrhona Chocolate &amp; Birthday Cakes</t>
  </si>
  <si>
    <t>Condiments, Spices, Salts &amp; Peppers</t>
  </si>
  <si>
    <t>Frozen: Ice Cream, Pastries, Etc</t>
  </si>
  <si>
    <t>Italian Premium</t>
  </si>
  <si>
    <t>Premium Frozen Seafood &amp; Smoked Fish</t>
  </si>
  <si>
    <t>Syrups, Honey, Jam, Tea &amp; Coffee</t>
  </si>
  <si>
    <t>Fresh Fruits &amp; Vegetables</t>
  </si>
  <si>
    <t>Alcohol &amp; Beers</t>
  </si>
  <si>
    <t>Wine Cellar</t>
  </si>
  <si>
    <t>Soft Drinks, Juices &amp; Water</t>
  </si>
  <si>
    <t>SUBTOTAL</t>
  </si>
  <si>
    <t>Subtotal: This total excludes fruits, vegetables, TVA and any additional unlisted items.</t>
  </si>
  <si>
    <t>Description</t>
  </si>
  <si>
    <t>Weight/ Size</t>
  </si>
  <si>
    <t xml:space="preserve">Welcome to your Wish List! </t>
  </si>
  <si>
    <t>Some requests may be difficult to source in Corsica, but we will do our best to deliver.</t>
  </si>
  <si>
    <t>Here, you can request special items or ingredients not currently listed.</t>
  </si>
  <si>
    <t>Your Special Requests : We're on the Case!</t>
  </si>
  <si>
    <t>Subtotal</t>
  </si>
  <si>
    <t>5. Valrhona Chocolate &amp; Cakes</t>
  </si>
  <si>
    <t>1.2 kg</t>
  </si>
  <si>
    <t xml:space="preserve">Estimated Price </t>
  </si>
  <si>
    <t>1.8-2.2 kg</t>
  </si>
  <si>
    <t>1- 1.4 kg</t>
  </si>
  <si>
    <t>1.3- 1.7 kg</t>
  </si>
  <si>
    <t>1.5 kg</t>
  </si>
  <si>
    <t>0.24 - 0.27 kg</t>
  </si>
  <si>
    <t>Notes: Special Request</t>
  </si>
  <si>
    <t>Back to Basics, Perfected: Fresh Fruits, Crisp Vegetables, Fine Wines, Premium Spirits, and Gourmet Delicacies—Your Exclusive, Elegant One-Stop Shop for Yachts and Villas, Where Quality Meets Sophistication.</t>
  </si>
  <si>
    <t xml:space="preserve">Back to Basics, Perfected: </t>
  </si>
  <si>
    <t xml:space="preserve">Fresh Fruits, Crisp Vegetables, Fine Wines, Premium Spirits, </t>
  </si>
  <si>
    <t xml:space="preserve"> and Gourmet Delicacies.</t>
  </si>
  <si>
    <t>Your Exclusive, Elegant One-Stop Shop for Yachts and Villas,</t>
  </si>
  <si>
    <t xml:space="preserve"> Where Quality Meets Sophistication.</t>
  </si>
  <si>
    <t>Roquefort trache AOP</t>
  </si>
  <si>
    <t>Comté AOP 18 months</t>
  </si>
  <si>
    <t>Comté AOP 18 mois</t>
  </si>
  <si>
    <t>Gouda 36 months</t>
  </si>
  <si>
    <t>Gouda 36 mois</t>
  </si>
  <si>
    <t>per kilo</t>
  </si>
  <si>
    <t>en coup *</t>
  </si>
  <si>
    <t>Please enter the desired amount/weight</t>
  </si>
  <si>
    <t>Merci d’indiquer la quantité/poids souhaité</t>
  </si>
  <si>
    <t>Tommette Chevre</t>
  </si>
  <si>
    <t>Cocktail Multifruit 12 Fruits</t>
  </si>
  <si>
    <t>Sausage Slices Jabugo</t>
  </si>
  <si>
    <t>Saucisson Tranches Jabugo</t>
  </si>
  <si>
    <t>Yaourts Fruits Framboise</t>
  </si>
  <si>
    <t>Spinach</t>
  </si>
  <si>
    <t>Epinard</t>
  </si>
  <si>
    <t>Papier Alu 0.44 X 200 m</t>
  </si>
  <si>
    <t>Evian Plastic Bottle (sport cap)</t>
  </si>
  <si>
    <t>Baking Powder</t>
  </si>
  <si>
    <t>Levure Chimique</t>
  </si>
  <si>
    <t>Smoke Norway without skin 1 kg Slices</t>
  </si>
  <si>
    <t>Saumon Fume Norvege Filet sans peau 1 kg</t>
  </si>
  <si>
    <t>pas Petrossian</t>
  </si>
  <si>
    <t>Udon Noodles</t>
  </si>
  <si>
    <t>Nouilles Udon</t>
  </si>
  <si>
    <t>7176</t>
  </si>
  <si>
    <t>Somen Noodles - Flavored with Cherry Leaves</t>
  </si>
  <si>
    <t>Nouilles Somen - Feuilles des cerisiers</t>
  </si>
  <si>
    <t>Esprit de Pavie</t>
  </si>
  <si>
    <t xml:space="preserve">La Confession </t>
  </si>
  <si>
    <t>Grand Mayne</t>
  </si>
  <si>
    <t>Les grandes Murailles</t>
  </si>
  <si>
    <t xml:space="preserve">La Dominique </t>
  </si>
  <si>
    <t>Aromes de Pavie</t>
  </si>
  <si>
    <t>Clos Marsalette</t>
  </si>
  <si>
    <t>Les Fiefs De Lagrange</t>
  </si>
  <si>
    <t>La Croix Beaucaillou</t>
  </si>
  <si>
    <t>Cuvée St Vincent</t>
  </si>
  <si>
    <t>Clos des Fèves</t>
  </si>
  <si>
    <t>Clos des Mouches 1ER Cru</t>
  </si>
  <si>
    <t>1er cru La Platière</t>
  </si>
  <si>
    <t>Zuria</t>
  </si>
  <si>
    <t>St Vincent - V.Girardin</t>
  </si>
  <si>
    <t>Chablis Fevre</t>
  </si>
  <si>
    <t>Pouilly Fuissé Prieur</t>
  </si>
  <si>
    <t>Chablis  1er Cru Fevre</t>
  </si>
  <si>
    <t>Villa Antinori</t>
  </si>
  <si>
    <t>White</t>
  </si>
  <si>
    <t xml:space="preserve">Pinot Grigio </t>
  </si>
  <si>
    <t>Chianti Peppoli - Red</t>
  </si>
  <si>
    <t>Chassagne Montrachet</t>
  </si>
  <si>
    <t>La Braccesca Montepuiciano - Red</t>
  </si>
  <si>
    <t>Puligny Montrachet 1 Er Cru Prieur</t>
  </si>
  <si>
    <t>Ouzo 12</t>
  </si>
  <si>
    <t>Gelnmorangie 12 ans</t>
  </si>
  <si>
    <t>Vodka Ciroc Mango</t>
  </si>
  <si>
    <t>Vodka Ciroc Red Berry</t>
  </si>
  <si>
    <t>4 X 200 g</t>
  </si>
  <si>
    <t>Black  Tiger Gambas 30/40</t>
  </si>
  <si>
    <t>Black Tiger Prawns Hoso 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</si>
</sst>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164" formatCode="_-* #,##0.00&quot; F&quot;_-;\-* #,##0.00&quot; F&quot;_-;_-* \-??&quot; F&quot;_-;_-@_-"/>
    <numFmt numFmtId="165" formatCode="_-* #,##0.00\ &quot;F&quot;_-;\-* #,##0.00\ &quot;F&quot;_-;_-* &quot;-&quot;??\ &quot;F&quot;_-;_-@_-"/>
    <numFmt numFmtId="166" formatCode="#,##0.00\ &quot;€&quot;"/>
    <numFmt numFmtId="167" formatCode="#,##0.00\ [$€-484]"/>
    <numFmt numFmtId="168" formatCode="#,##0.00\ [$€-40C]"/>
    <numFmt numFmtId="169" formatCode="#,##0.00\ [$€-483]"/>
    <numFmt numFmtId="170" formatCode="[$€-2]\ #,##0.00"/>
    <numFmt numFmtId="171" formatCode="#,##0.00\ _€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Bahnschrift Condensed"/>
      <family val="2"/>
    </font>
    <font>
      <sz val="14"/>
      <color rgb="FFFFCC00"/>
      <name val="Bahnschrift Condensed"/>
      <family val="2"/>
    </font>
    <font>
      <sz val="14"/>
      <name val="Bahnschrift Condensed"/>
      <family val="2"/>
    </font>
    <font>
      <b/>
      <u/>
      <sz val="10"/>
      <color rgb="FFFFCC00"/>
      <name val="Arial"/>
      <family val="2"/>
    </font>
    <font>
      <b/>
      <sz val="12"/>
      <color theme="1"/>
      <name val="Bahnschrift Condensed"/>
      <family val="2"/>
    </font>
    <font>
      <b/>
      <sz val="12"/>
      <name val="Bahnschrift Condensed"/>
      <family val="2"/>
    </font>
    <font>
      <sz val="12"/>
      <color theme="1"/>
      <name val="Bahnschrift Condensed"/>
      <family val="2"/>
    </font>
    <font>
      <sz val="12"/>
      <name val="Bahnschrift Condensed"/>
      <family val="2"/>
    </font>
    <font>
      <sz val="12"/>
      <color rgb="FFFF0000"/>
      <name val="Bahnschrift Condensed"/>
      <family val="2"/>
    </font>
    <font>
      <b/>
      <sz val="12"/>
      <color rgb="FFFF0000"/>
      <name val="Bahnschrift Condensed"/>
      <family val="2"/>
    </font>
    <font>
      <b/>
      <u/>
      <sz val="10"/>
      <color theme="1"/>
      <name val="Bahnschrift Condensed"/>
      <family val="2"/>
    </font>
    <font>
      <u/>
      <sz val="12"/>
      <name val="Bahnschrift Condensed"/>
      <family val="2"/>
    </font>
    <font>
      <u/>
      <sz val="12"/>
      <color theme="1"/>
      <name val="Bahnschrift Condensed"/>
      <family val="2"/>
    </font>
    <font>
      <b/>
      <u/>
      <sz val="12"/>
      <color theme="1"/>
      <name val="Bahnschrift Condensed"/>
      <family val="2"/>
    </font>
    <font>
      <sz val="10"/>
      <color rgb="FFFFCC00"/>
      <name val="Bahnschrift Condensed"/>
      <family val="2"/>
    </font>
    <font>
      <b/>
      <sz val="10"/>
      <color rgb="FFFFCC00"/>
      <name val="Arial"/>
      <family val="2"/>
    </font>
    <font>
      <b/>
      <sz val="14"/>
      <color rgb="FFFFCC00"/>
      <name val="Bahnschrift Condensed"/>
      <family val="2"/>
    </font>
    <font>
      <b/>
      <sz val="14"/>
      <name val="Bahnschrift Condensed"/>
      <family val="2"/>
    </font>
    <font>
      <b/>
      <sz val="20"/>
      <color theme="1"/>
      <name val="Bahnschrift Condensed"/>
      <family val="2"/>
    </font>
    <font>
      <sz val="20"/>
      <color theme="1"/>
      <name val="Bahnschrift Condensed"/>
      <family val="2"/>
    </font>
    <font>
      <u/>
      <sz val="20"/>
      <color theme="1"/>
      <name val="Bahnschrift Condensed"/>
      <family val="2"/>
    </font>
    <font>
      <sz val="20"/>
      <name val="Bahnschrift Condensed"/>
      <family val="2"/>
    </font>
    <font>
      <b/>
      <sz val="20"/>
      <color rgb="FFFFCC00"/>
      <name val="Bahnschrift Condensed"/>
      <family val="2"/>
    </font>
    <font>
      <b/>
      <sz val="12"/>
      <color rgb="FFFFCC00"/>
      <name val="Bahnschrift Condensed"/>
      <family val="2"/>
    </font>
    <font>
      <sz val="12"/>
      <color rgb="FF000000"/>
      <name val="Bahnschrift Condensed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1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rgb="FFFFCC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/>
    <xf numFmtId="0" fontId="2" fillId="0" borderId="0"/>
    <xf numFmtId="0" fontId="4" fillId="0" borderId="0"/>
  </cellStyleXfs>
  <cellXfs count="701">
    <xf numFmtId="0" fontId="0" fillId="0" borderId="0" xfId="0"/>
    <xf numFmtId="0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2" fillId="0" borderId="0" xfId="0" applyNumberFormat="1" applyFont="1" applyAlignment="1" applyProtection="1">
      <alignment vertical="center"/>
      <protection locked="0"/>
    </xf>
    <xf numFmtId="1" fontId="12" fillId="0" borderId="0" xfId="0" applyNumberFormat="1" applyFo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2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1" fontId="1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2" fontId="1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42" xfId="1" applyNumberFormat="1" applyFont="1" applyFill="1" applyBorder="1" applyAlignment="1" applyProtection="1">
      <alignment horizontal="center" vertical="center"/>
      <protection locked="0"/>
    </xf>
    <xf numFmtId="0" fontId="10" fillId="3" borderId="42" xfId="1" applyNumberFormat="1" applyFont="1" applyFill="1" applyBorder="1" applyAlignment="1" applyProtection="1">
      <alignment horizontal="center"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3" borderId="3" xfId="6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" xfId="1" applyNumberFormat="1" applyFont="1" applyFill="1" applyBorder="1" applyAlignment="1" applyProtection="1">
      <alignment horizontal="center" wrapText="1"/>
      <protection locked="0"/>
    </xf>
    <xf numFmtId="0" fontId="12" fillId="0" borderId="2" xfId="7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7" applyFont="1" applyBorder="1" applyAlignment="1" applyProtection="1">
      <alignment horizontal="center" vertical="center"/>
      <protection locked="0"/>
    </xf>
    <xf numFmtId="0" fontId="12" fillId="0" borderId="1" xfId="7" applyFont="1" applyBorder="1" applyAlignment="1" applyProtection="1">
      <alignment horizontal="center" vertical="center"/>
      <protection locked="0"/>
    </xf>
    <xf numFmtId="0" fontId="13" fillId="0" borderId="2" xfId="7" applyFont="1" applyBorder="1" applyAlignment="1" applyProtection="1">
      <alignment horizontal="center" vertical="center"/>
      <protection locked="0"/>
    </xf>
    <xf numFmtId="0" fontId="12" fillId="5" borderId="3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6" applyFont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0" fontId="12" fillId="5" borderId="12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6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0" fillId="8" borderId="42" xfId="1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1" fontId="12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50" xfId="7" applyFont="1" applyBorder="1" applyAlignment="1" applyProtection="1">
      <alignment horizontal="center" vertical="center"/>
      <protection locked="0"/>
    </xf>
    <xf numFmtId="0" fontId="10" fillId="8" borderId="0" xfId="0" applyFont="1" applyFill="1" applyAlignment="1" applyProtection="1">
      <alignment vertical="center"/>
      <protection locked="0"/>
    </xf>
    <xf numFmtId="0" fontId="17" fillId="8" borderId="11" xfId="3" applyFont="1" applyFill="1" applyBorder="1" applyAlignment="1" applyProtection="1">
      <alignment horizontal="center" vertical="center"/>
      <protection locked="0"/>
    </xf>
    <xf numFmtId="0" fontId="19" fillId="8" borderId="11" xfId="3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3" fillId="8" borderId="44" xfId="0" applyFont="1" applyFill="1" applyBorder="1" applyProtection="1">
      <protection locked="0"/>
    </xf>
    <xf numFmtId="0" fontId="13" fillId="8" borderId="43" xfId="3" applyFont="1" applyFill="1" applyBorder="1" applyAlignment="1" applyProtection="1">
      <protection locked="0"/>
    </xf>
    <xf numFmtId="0" fontId="13" fillId="8" borderId="51" xfId="3" applyFont="1" applyFill="1" applyBorder="1" applyAlignment="1" applyProtection="1">
      <protection locked="0"/>
    </xf>
    <xf numFmtId="0" fontId="13" fillId="8" borderId="43" xfId="0" applyFont="1" applyFill="1" applyBorder="1" applyProtection="1">
      <protection locked="0"/>
    </xf>
    <xf numFmtId="0" fontId="13" fillId="8" borderId="45" xfId="0" applyFont="1" applyFill="1" applyBorder="1" applyProtection="1">
      <protection locked="0"/>
    </xf>
    <xf numFmtId="0" fontId="12" fillId="0" borderId="0" xfId="0" applyFont="1" applyProtection="1"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66" fontId="13" fillId="0" borderId="1" xfId="0" applyNumberFormat="1" applyFont="1" applyBorder="1" applyAlignment="1" applyProtection="1">
      <alignment horizontal="center" vertical="center"/>
      <protection locked="0"/>
    </xf>
    <xf numFmtId="164" fontId="10" fillId="9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166" fontId="12" fillId="0" borderId="0" xfId="0" applyNumberFormat="1" applyFont="1" applyAlignment="1" applyProtection="1">
      <alignment horizontal="center" vertical="center"/>
      <protection locked="0"/>
    </xf>
    <xf numFmtId="166" fontId="12" fillId="0" borderId="0" xfId="0" applyNumberFormat="1" applyFont="1" applyProtection="1">
      <protection locked="0"/>
    </xf>
    <xf numFmtId="1" fontId="10" fillId="8" borderId="42" xfId="0" applyNumberFormat="1" applyFont="1" applyFill="1" applyBorder="1" applyAlignment="1" applyProtection="1">
      <alignment horizontal="center" vertical="center"/>
      <protection locked="0"/>
    </xf>
    <xf numFmtId="164" fontId="10" fillId="9" borderId="5" xfId="1" applyFont="1" applyFill="1" applyBorder="1" applyAlignment="1" applyProtection="1">
      <alignment horizontal="center" vertical="center" wrapText="1"/>
      <protection locked="0"/>
    </xf>
    <xf numFmtId="164" fontId="10" fillId="9" borderId="4" xfId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1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1" fontId="11" fillId="9" borderId="1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" xfId="1" applyNumberFormat="1" applyFont="1" applyFill="1" applyBorder="1" applyAlignment="1" applyProtection="1">
      <alignment horizontal="center" vertical="center"/>
      <protection locked="0"/>
    </xf>
    <xf numFmtId="165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7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1" applyNumberFormat="1" applyFont="1" applyFill="1" applyBorder="1" applyAlignment="1" applyProtection="1">
      <alignment horizontal="center" vertical="center"/>
      <protection locked="0"/>
    </xf>
    <xf numFmtId="0" fontId="10" fillId="8" borderId="23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8" borderId="5" xfId="1" applyNumberFormat="1" applyFont="1" applyFill="1" applyBorder="1" applyAlignment="1" applyProtection="1">
      <alignment horizontal="center" vertical="center" wrapText="1"/>
      <protection locked="0"/>
    </xf>
    <xf numFmtId="49" fontId="11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4" xfId="1" applyNumberFormat="1" applyFont="1" applyFill="1" applyBorder="1" applyAlignment="1" applyProtection="1">
      <alignment horizontal="center" vertical="center" wrapText="1"/>
      <protection locked="0"/>
    </xf>
    <xf numFmtId="49" fontId="11" fillId="8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0" fontId="12" fillId="0" borderId="2" xfId="1" applyNumberFormat="1" applyFont="1" applyFill="1" applyBorder="1" applyAlignment="1" applyProtection="1">
      <alignment horizontal="left"/>
      <protection locked="0"/>
    </xf>
    <xf numFmtId="166" fontId="12" fillId="0" borderId="0" xfId="7" applyNumberFormat="1" applyFont="1" applyAlignment="1" applyProtection="1">
      <alignment horizontal="center" vertical="center" wrapText="1"/>
      <protection locked="0"/>
    </xf>
    <xf numFmtId="49" fontId="12" fillId="0" borderId="13" xfId="0" applyNumberFormat="1" applyFont="1" applyBorder="1" applyAlignment="1" applyProtection="1">
      <alignment horizontal="left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0" fontId="10" fillId="9" borderId="22" xfId="5" applyNumberFormat="1" applyFont="1" applyFill="1" applyBorder="1" applyAlignment="1" applyProtection="1">
      <alignment horizontal="center" vertical="center" wrapText="1"/>
      <protection locked="0"/>
    </xf>
    <xf numFmtId="166" fontId="10" fillId="0" borderId="0" xfId="7" applyNumberFormat="1" applyFont="1" applyAlignment="1" applyProtection="1">
      <alignment horizontal="center" vertical="center" wrapText="1"/>
      <protection locked="0"/>
    </xf>
    <xf numFmtId="166" fontId="12" fillId="0" borderId="0" xfId="7" applyNumberFormat="1" applyFont="1" applyAlignment="1" applyProtection="1">
      <alignment horizontal="center" vertical="center"/>
      <protection locked="0"/>
    </xf>
    <xf numFmtId="166" fontId="12" fillId="0" borderId="0" xfId="5" applyNumberFormat="1" applyFont="1" applyFill="1" applyBorder="1" applyAlignment="1" applyProtection="1">
      <alignment horizontal="center" vertical="center"/>
      <protection locked="0"/>
    </xf>
    <xf numFmtId="0" fontId="10" fillId="9" borderId="1" xfId="5" applyNumberFormat="1" applyFont="1" applyFill="1" applyBorder="1" applyAlignment="1" applyProtection="1">
      <alignment horizontal="center" vertical="center" wrapText="1"/>
      <protection locked="0"/>
    </xf>
    <xf numFmtId="166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9" borderId="5" xfId="1" applyFont="1" applyFill="1" applyBorder="1" applyAlignment="1" applyProtection="1">
      <alignment horizontal="center" wrapText="1"/>
      <protection locked="0"/>
    </xf>
    <xf numFmtId="164" fontId="10" fillId="9" borderId="4" xfId="1" applyFont="1" applyFill="1" applyBorder="1" applyAlignment="1" applyProtection="1">
      <alignment horizontal="center" wrapText="1"/>
      <protection locked="0"/>
    </xf>
    <xf numFmtId="49" fontId="12" fillId="0" borderId="6" xfId="0" applyNumberFormat="1" applyFont="1" applyBorder="1" applyAlignment="1" applyProtection="1">
      <alignment horizontal="left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6" fontId="13" fillId="0" borderId="2" xfId="1" applyNumberFormat="1" applyFont="1" applyFill="1" applyBorder="1" applyAlignment="1" applyProtection="1">
      <alignment horizontal="center"/>
      <protection locked="0"/>
    </xf>
    <xf numFmtId="0" fontId="12" fillId="0" borderId="5" xfId="1" applyNumberFormat="1" applyFont="1" applyFill="1" applyBorder="1" applyAlignment="1" applyProtection="1">
      <alignment horizontal="left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166" fontId="13" fillId="0" borderId="5" xfId="1" applyNumberFormat="1" applyFont="1" applyFill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12" fillId="0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Fill="1" applyBorder="1" applyAlignment="1" applyProtection="1">
      <alignment horizontal="center"/>
      <protection locked="0"/>
    </xf>
    <xf numFmtId="0" fontId="10" fillId="9" borderId="25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22" xfId="1" applyNumberFormat="1" applyFont="1" applyFill="1" applyBorder="1" applyAlignment="1" applyProtection="1">
      <alignment horizontal="center" vertical="center" wrapText="1"/>
      <protection locked="0"/>
    </xf>
    <xf numFmtId="170" fontId="1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8" fillId="3" borderId="0" xfId="3" applyFont="1" applyFill="1" applyBorder="1" applyAlignment="1" applyProtection="1">
      <protection locked="0"/>
    </xf>
    <xf numFmtId="0" fontId="8" fillId="3" borderId="0" xfId="0" applyFont="1" applyFill="1"/>
    <xf numFmtId="0" fontId="7" fillId="3" borderId="0" xfId="0" applyFont="1" applyFill="1"/>
    <xf numFmtId="0" fontId="8" fillId="8" borderId="0" xfId="3" applyFont="1" applyFill="1" applyBorder="1" applyAlignment="1" applyProtection="1">
      <protection locked="0"/>
    </xf>
    <xf numFmtId="168" fontId="8" fillId="3" borderId="0" xfId="0" applyNumberFormat="1" applyFont="1" applyFill="1" applyAlignment="1">
      <alignment horizontal="center" vertical="center"/>
    </xf>
    <xf numFmtId="0" fontId="13" fillId="3" borderId="0" xfId="0" applyFont="1" applyFill="1" applyProtection="1">
      <protection locked="0"/>
    </xf>
    <xf numFmtId="0" fontId="13" fillId="3" borderId="42" xfId="0" applyFont="1" applyFill="1" applyBorder="1" applyProtection="1">
      <protection locked="0"/>
    </xf>
    <xf numFmtId="0" fontId="13" fillId="3" borderId="0" xfId="0" applyFont="1" applyFill="1"/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3" fillId="8" borderId="42" xfId="0" applyFont="1" applyFill="1" applyBorder="1"/>
    <xf numFmtId="0" fontId="13" fillId="8" borderId="42" xfId="0" applyFont="1" applyFill="1" applyBorder="1" applyAlignment="1">
      <alignment horizontal="center"/>
    </xf>
    <xf numFmtId="1" fontId="10" fillId="8" borderId="12" xfId="1" applyNumberFormat="1" applyFont="1" applyFill="1" applyBorder="1" applyAlignment="1" applyProtection="1">
      <alignment horizontal="center" vertical="center" wrapText="1"/>
      <protection locked="0"/>
    </xf>
    <xf numFmtId="1" fontId="10" fillId="8" borderId="25" xfId="1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0" fillId="8" borderId="12" xfId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4" fontId="12" fillId="0" borderId="0" xfId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8" borderId="12" xfId="0" applyNumberFormat="1" applyFont="1" applyFill="1" applyBorder="1" applyAlignment="1">
      <alignment horizontal="center" vertical="center" wrapText="1"/>
    </xf>
    <xf numFmtId="164" fontId="10" fillId="8" borderId="25" xfId="1" applyFont="1" applyFill="1" applyBorder="1" applyAlignment="1" applyProtection="1">
      <alignment horizontal="center" vertical="center" wrapText="1"/>
    </xf>
    <xf numFmtId="49" fontId="11" fillId="8" borderId="25" xfId="0" applyNumberFormat="1" applyFont="1" applyFill="1" applyBorder="1" applyAlignment="1">
      <alignment horizontal="center" vertical="center" wrapText="1"/>
    </xf>
    <xf numFmtId="164" fontId="12" fillId="3" borderId="1" xfId="1" applyFont="1" applyFill="1" applyBorder="1" applyAlignment="1" applyProtection="1">
      <alignment horizontal="center" vertical="center" wrapText="1"/>
    </xf>
    <xf numFmtId="166" fontId="13" fillId="3" borderId="1" xfId="0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 applyProtection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164" fontId="13" fillId="3" borderId="1" xfId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68" fontId="13" fillId="0" borderId="3" xfId="0" applyNumberFormat="1" applyFont="1" applyBorder="1" applyAlignment="1">
      <alignment horizontal="center" vertical="center"/>
    </xf>
    <xf numFmtId="49" fontId="11" fillId="8" borderId="12" xfId="0" applyNumberFormat="1" applyFont="1" applyFill="1" applyBorder="1" applyAlignment="1" applyProtection="1">
      <alignment horizontal="center" vertical="center" wrapText="1"/>
      <protection hidden="1"/>
    </xf>
    <xf numFmtId="49" fontId="11" fillId="8" borderId="25" xfId="0" applyNumberFormat="1" applyFont="1" applyFill="1" applyBorder="1" applyAlignment="1" applyProtection="1">
      <alignment horizontal="center" vertical="center" wrapText="1"/>
      <protection hidden="1"/>
    </xf>
    <xf numFmtId="166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8" fontId="13" fillId="0" borderId="1" xfId="0" applyNumberFormat="1" applyFont="1" applyBorder="1" applyAlignment="1" applyProtection="1">
      <alignment horizontal="center" vertical="center"/>
      <protection hidden="1"/>
    </xf>
    <xf numFmtId="168" fontId="13" fillId="0" borderId="3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6" fontId="17" fillId="8" borderId="11" xfId="3" applyNumberFormat="1" applyFont="1" applyFill="1" applyBorder="1" applyAlignment="1" applyProtection="1">
      <alignment horizontal="center" vertical="center"/>
      <protection hidden="1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70" fontId="13" fillId="0" borderId="1" xfId="0" applyNumberFormat="1" applyFont="1" applyBorder="1" applyAlignment="1">
      <alignment horizontal="center" vertical="center"/>
    </xf>
    <xf numFmtId="49" fontId="11" fillId="8" borderId="22" xfId="0" applyNumberFormat="1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>
      <alignment horizontal="center" vertical="center" wrapText="1"/>
    </xf>
    <xf numFmtId="170" fontId="13" fillId="0" borderId="1" xfId="1" applyNumberFormat="1" applyFont="1" applyFill="1" applyBorder="1" applyAlignment="1" applyProtection="1">
      <alignment horizontal="center" vertical="center" wrapText="1"/>
    </xf>
    <xf numFmtId="170" fontId="13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0" fontId="17" fillId="8" borderId="11" xfId="3" applyNumberFormat="1" applyFont="1" applyFill="1" applyBorder="1" applyAlignment="1" applyProtection="1">
      <alignment horizontal="center" vertical="center"/>
    </xf>
    <xf numFmtId="170" fontId="15" fillId="0" borderId="0" xfId="0" applyNumberFormat="1" applyFont="1" applyAlignment="1">
      <alignment horizontal="center" vertical="center"/>
    </xf>
    <xf numFmtId="164" fontId="10" fillId="9" borderId="1" xfId="1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3" xfId="0" applyFont="1" applyBorder="1"/>
    <xf numFmtId="0" fontId="13" fillId="0" borderId="1" xfId="1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10" fillId="9" borderId="12" xfId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 applyProtection="1">
      <alignment horizontal="left" vertical="center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166" fontId="17" fillId="8" borderId="11" xfId="3" applyNumberFormat="1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>
      <alignment horizontal="center" vertical="center"/>
    </xf>
    <xf numFmtId="0" fontId="13" fillId="0" borderId="1" xfId="4" applyNumberFormat="1" applyFont="1" applyFill="1" applyBorder="1" applyAlignment="1" applyProtection="1">
      <alignment horizontal="left" vertical="center"/>
    </xf>
    <xf numFmtId="0" fontId="12" fillId="0" borderId="1" xfId="4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164" fontId="10" fillId="8" borderId="5" xfId="1" applyFont="1" applyFill="1" applyBorder="1" applyAlignment="1" applyProtection="1">
      <alignment horizontal="center" vertical="center" wrapText="1"/>
    </xf>
    <xf numFmtId="164" fontId="10" fillId="8" borderId="22" xfId="1" applyFont="1" applyFill="1" applyBorder="1" applyAlignment="1" applyProtection="1">
      <alignment horizontal="center" vertical="center" wrapText="1"/>
    </xf>
    <xf numFmtId="49" fontId="15" fillId="8" borderId="22" xfId="0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 applyProtection="1">
      <alignment horizontal="center" vertical="center"/>
    </xf>
    <xf numFmtId="49" fontId="13" fillId="0" borderId="1" xfId="6" applyNumberFormat="1" applyFont="1" applyBorder="1" applyAlignment="1">
      <alignment horizontal="center" vertical="center"/>
    </xf>
    <xf numFmtId="166" fontId="13" fillId="0" borderId="1" xfId="4" applyNumberFormat="1" applyFont="1" applyFill="1" applyBorder="1" applyAlignment="1" applyProtection="1">
      <alignment horizontal="center" vertical="center"/>
    </xf>
    <xf numFmtId="49" fontId="12" fillId="0" borderId="1" xfId="6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7" fillId="8" borderId="11" xfId="3" applyNumberFormat="1" applyFont="1" applyFill="1" applyBorder="1" applyAlignment="1" applyProtection="1">
      <alignment horizontal="center" vertical="center"/>
    </xf>
    <xf numFmtId="166" fontId="13" fillId="8" borderId="11" xfId="1" applyNumberFormat="1" applyFont="1" applyFill="1" applyBorder="1" applyAlignment="1" applyProtection="1">
      <alignment horizontal="center" vertical="center"/>
    </xf>
    <xf numFmtId="164" fontId="10" fillId="8" borderId="4" xfId="1" applyFont="1" applyFill="1" applyBorder="1" applyAlignment="1" applyProtection="1">
      <alignment horizontal="center" vertical="center" wrapText="1"/>
    </xf>
    <xf numFmtId="49" fontId="12" fillId="0" borderId="6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2" fillId="0" borderId="2" xfId="1" applyNumberFormat="1" applyFont="1" applyFill="1" applyBorder="1" applyAlignment="1" applyProtection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0" fontId="13" fillId="0" borderId="4" xfId="1" applyNumberFormat="1" applyFont="1" applyFill="1" applyBorder="1" applyAlignment="1" applyProtection="1">
      <alignment horizontal="left" vertical="center"/>
    </xf>
    <xf numFmtId="0" fontId="13" fillId="0" borderId="2" xfId="1" applyNumberFormat="1" applyFont="1" applyFill="1" applyBorder="1" applyAlignment="1" applyProtection="1">
      <alignment horizontal="left" vertical="center"/>
    </xf>
    <xf numFmtId="0" fontId="12" fillId="0" borderId="6" xfId="1" applyNumberFormat="1" applyFont="1" applyFill="1" applyBorder="1" applyAlignment="1" applyProtection="1">
      <alignment horizontal="left" vertical="center"/>
    </xf>
    <xf numFmtId="0" fontId="13" fillId="0" borderId="6" xfId="1" applyNumberFormat="1" applyFont="1" applyFill="1" applyBorder="1" applyAlignment="1" applyProtection="1">
      <alignment horizontal="left" vertical="center"/>
    </xf>
    <xf numFmtId="49" fontId="12" fillId="0" borderId="42" xfId="0" applyNumberFormat="1" applyFont="1" applyBorder="1" applyAlignment="1">
      <alignment horizontal="left" vertical="center"/>
    </xf>
    <xf numFmtId="0" fontId="12" fillId="0" borderId="42" xfId="1" applyNumberFormat="1" applyFont="1" applyFill="1" applyBorder="1" applyAlignment="1" applyProtection="1">
      <alignment horizontal="left" vertical="center"/>
    </xf>
    <xf numFmtId="164" fontId="10" fillId="8" borderId="26" xfId="1" applyFont="1" applyFill="1" applyBorder="1" applyAlignment="1" applyProtection="1">
      <alignment horizontal="center" vertical="center" wrapText="1"/>
    </xf>
    <xf numFmtId="164" fontId="10" fillId="8" borderId="27" xfId="1" applyFont="1" applyFill="1" applyBorder="1" applyAlignment="1" applyProtection="1">
      <alignment horizontal="center" vertical="center" wrapText="1"/>
    </xf>
    <xf numFmtId="49" fontId="11" fillId="8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166" fontId="13" fillId="0" borderId="30" xfId="1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66" fontId="13" fillId="0" borderId="28" xfId="1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166" fontId="12" fillId="0" borderId="29" xfId="1" applyNumberFormat="1" applyFont="1" applyFill="1" applyBorder="1" applyAlignment="1" applyProtection="1">
      <alignment horizontal="center" vertical="center"/>
    </xf>
    <xf numFmtId="166" fontId="13" fillId="0" borderId="30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66" fontId="13" fillId="0" borderId="28" xfId="0" applyNumberFormat="1" applyFont="1" applyBorder="1" applyAlignment="1">
      <alignment horizontal="center" vertical="center"/>
    </xf>
    <xf numFmtId="165" fontId="10" fillId="8" borderId="12" xfId="1" applyNumberFormat="1" applyFont="1" applyFill="1" applyBorder="1" applyAlignment="1" applyProtection="1">
      <alignment horizontal="center" vertical="center" wrapText="1"/>
    </xf>
    <xf numFmtId="165" fontId="10" fillId="8" borderId="3" xfId="1" applyNumberFormat="1" applyFont="1" applyFill="1" applyBorder="1" applyAlignment="1" applyProtection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166" fontId="12" fillId="0" borderId="42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8" fillId="0" borderId="0" xfId="0" applyFont="1" applyAlignment="1">
      <alignment horizontal="center" vertical="center"/>
    </xf>
    <xf numFmtId="49" fontId="10" fillId="8" borderId="12" xfId="0" applyNumberFormat="1" applyFont="1" applyFill="1" applyBorder="1" applyAlignment="1">
      <alignment horizontal="center" vertical="center" wrapText="1"/>
    </xf>
    <xf numFmtId="49" fontId="10" fillId="8" borderId="25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 applyProtection="1">
      <alignment horizontal="center" vertical="center"/>
    </xf>
    <xf numFmtId="166" fontId="12" fillId="0" borderId="1" xfId="1" applyNumberFormat="1" applyFont="1" applyFill="1" applyBorder="1" applyAlignment="1" applyProtection="1">
      <alignment horizontal="center" vertical="center" wrapText="1"/>
    </xf>
    <xf numFmtId="166" fontId="12" fillId="0" borderId="0" xfId="1" applyNumberFormat="1" applyFont="1" applyFill="1" applyBorder="1" applyAlignment="1" applyProtection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3" fillId="5" borderId="1" xfId="1" applyFont="1" applyFill="1" applyBorder="1" applyAlignment="1" applyProtection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2" xfId="1" applyNumberFormat="1" applyFont="1" applyFill="1" applyBorder="1" applyAlignment="1" applyProtection="1">
      <alignment horizontal="left" vertical="center"/>
    </xf>
    <xf numFmtId="0" fontId="12" fillId="3" borderId="1" xfId="1" applyNumberFormat="1" applyFont="1" applyFill="1" applyBorder="1" applyAlignment="1" applyProtection="1">
      <alignment horizontal="left" vertical="center"/>
    </xf>
    <xf numFmtId="164" fontId="10" fillId="9" borderId="3" xfId="1" applyFont="1" applyFill="1" applyBorder="1" applyAlignment="1" applyProtection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167" fontId="13" fillId="0" borderId="46" xfId="0" applyNumberFormat="1" applyFont="1" applyBorder="1" applyAlignment="1">
      <alignment horizontal="center" vertical="center"/>
    </xf>
    <xf numFmtId="164" fontId="10" fillId="9" borderId="25" xfId="1" applyFont="1" applyFill="1" applyBorder="1" applyAlignment="1" applyProtection="1">
      <alignment horizontal="center" vertical="center" wrapText="1"/>
    </xf>
    <xf numFmtId="164" fontId="12" fillId="5" borderId="1" xfId="1" applyFont="1" applyFill="1" applyBorder="1" applyAlignment="1" applyProtection="1">
      <alignment horizontal="center" vertical="center" wrapText="1"/>
    </xf>
    <xf numFmtId="167" fontId="13" fillId="0" borderId="42" xfId="0" applyNumberFormat="1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167" fontId="13" fillId="3" borderId="1" xfId="0" applyNumberFormat="1" applyFont="1" applyFill="1" applyBorder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167" fontId="17" fillId="8" borderId="11" xfId="3" applyNumberFormat="1" applyFont="1" applyFill="1" applyBorder="1" applyAlignment="1" applyProtection="1">
      <alignment horizontal="center" vertical="center"/>
    </xf>
    <xf numFmtId="49" fontId="12" fillId="0" borderId="16" xfId="7" applyNumberFormat="1" applyFont="1" applyBorder="1" applyAlignment="1">
      <alignment horizontal="left" vertical="center"/>
    </xf>
    <xf numFmtId="49" fontId="12" fillId="0" borderId="15" xfId="7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49" fontId="12" fillId="0" borderId="34" xfId="7" applyNumberFormat="1" applyFont="1" applyBorder="1" applyAlignment="1">
      <alignment horizontal="left" vertical="center"/>
    </xf>
    <xf numFmtId="49" fontId="12" fillId="0" borderId="14" xfId="7" applyNumberFormat="1" applyFont="1" applyBorder="1" applyAlignment="1">
      <alignment horizontal="left" vertical="center"/>
    </xf>
    <xf numFmtId="49" fontId="12" fillId="0" borderId="1" xfId="7" applyNumberFormat="1" applyFont="1" applyBorder="1" applyAlignment="1">
      <alignment horizontal="left" vertical="center"/>
    </xf>
    <xf numFmtId="164" fontId="12" fillId="5" borderId="10" xfId="4" applyFont="1" applyFill="1" applyBorder="1" applyAlignment="1" applyProtection="1">
      <alignment horizontal="left" vertical="center" wrapText="1"/>
    </xf>
    <xf numFmtId="49" fontId="12" fillId="0" borderId="49" xfId="7" applyNumberFormat="1" applyFont="1" applyBorder="1" applyAlignment="1">
      <alignment horizontal="left" vertical="center"/>
    </xf>
    <xf numFmtId="164" fontId="12" fillId="5" borderId="48" xfId="4" applyFont="1" applyFill="1" applyBorder="1" applyAlignment="1" applyProtection="1">
      <alignment horizontal="left" vertical="center" wrapText="1"/>
    </xf>
    <xf numFmtId="49" fontId="13" fillId="0" borderId="16" xfId="7" applyNumberFormat="1" applyFont="1" applyBorder="1" applyAlignment="1">
      <alignment horizontal="left" vertical="center"/>
    </xf>
    <xf numFmtId="49" fontId="13" fillId="0" borderId="15" xfId="7" applyNumberFormat="1" applyFont="1" applyBorder="1" applyAlignment="1">
      <alignment horizontal="left" vertical="center"/>
    </xf>
    <xf numFmtId="49" fontId="12" fillId="0" borderId="27" xfId="7" applyNumberFormat="1" applyFont="1" applyBorder="1" applyAlignment="1">
      <alignment horizontal="left" vertical="center"/>
    </xf>
    <xf numFmtId="49" fontId="12" fillId="0" borderId="39" xfId="7" applyNumberFormat="1" applyFont="1" applyBorder="1" applyAlignment="1">
      <alignment horizontal="left" vertical="center"/>
    </xf>
    <xf numFmtId="49" fontId="12" fillId="0" borderId="40" xfId="7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49" fontId="12" fillId="0" borderId="33" xfId="7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/>
    </xf>
    <xf numFmtId="49" fontId="12" fillId="0" borderId="0" xfId="7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3" fillId="0" borderId="1" xfId="7" applyNumberFormat="1" applyFont="1" applyBorder="1" applyAlignment="1">
      <alignment horizontal="center" vertical="center"/>
    </xf>
    <xf numFmtId="166" fontId="13" fillId="5" borderId="1" xfId="7" applyNumberFormat="1" applyFont="1" applyFill="1" applyBorder="1" applyAlignment="1">
      <alignment horizontal="center" vertical="center" wrapText="1"/>
    </xf>
    <xf numFmtId="166" fontId="13" fillId="0" borderId="12" xfId="7" applyNumberFormat="1" applyFont="1" applyBorder="1" applyAlignment="1">
      <alignment horizontal="center" vertical="center"/>
    </xf>
    <xf numFmtId="166" fontId="13" fillId="5" borderId="42" xfId="7" applyNumberFormat="1" applyFont="1" applyFill="1" applyBorder="1" applyAlignment="1">
      <alignment horizontal="center" vertical="center" wrapText="1"/>
    </xf>
    <xf numFmtId="166" fontId="12" fillId="0" borderId="1" xfId="7" applyNumberFormat="1" applyFont="1" applyBorder="1" applyAlignment="1">
      <alignment horizontal="center" vertical="center"/>
    </xf>
    <xf numFmtId="166" fontId="13" fillId="0" borderId="1" xfId="5" applyNumberFormat="1" applyFont="1" applyFill="1" applyBorder="1" applyAlignment="1" applyProtection="1">
      <alignment horizontal="center" vertical="center"/>
    </xf>
    <xf numFmtId="166" fontId="12" fillId="0" borderId="1" xfId="5" applyNumberFormat="1" applyFont="1" applyFill="1" applyBorder="1" applyAlignment="1" applyProtection="1">
      <alignment horizontal="center" vertical="center"/>
    </xf>
    <xf numFmtId="166" fontId="13" fillId="0" borderId="3" xfId="7" applyNumberFormat="1" applyFont="1" applyBorder="1" applyAlignment="1">
      <alignment horizontal="center" vertical="center"/>
    </xf>
    <xf numFmtId="166" fontId="13" fillId="5" borderId="12" xfId="7" applyNumberFormat="1" applyFont="1" applyFill="1" applyBorder="1" applyAlignment="1">
      <alignment horizontal="center" vertical="center" wrapText="1"/>
    </xf>
    <xf numFmtId="166" fontId="14" fillId="5" borderId="0" xfId="7" applyNumberFormat="1" applyFont="1" applyFill="1" applyAlignment="1">
      <alignment horizontal="center" vertical="center" wrapText="1"/>
    </xf>
    <xf numFmtId="49" fontId="13" fillId="0" borderId="6" xfId="0" applyNumberFormat="1" applyFont="1" applyBorder="1" applyAlignment="1">
      <alignment horizontal="left"/>
    </xf>
    <xf numFmtId="0" fontId="13" fillId="0" borderId="2" xfId="1" applyNumberFormat="1" applyFont="1" applyFill="1" applyBorder="1" applyAlignment="1" applyProtection="1">
      <alignment horizontal="left"/>
    </xf>
    <xf numFmtId="49" fontId="13" fillId="3" borderId="13" xfId="0" applyNumberFormat="1" applyFont="1" applyFill="1" applyBorder="1" applyAlignment="1">
      <alignment horizontal="left"/>
    </xf>
    <xf numFmtId="0" fontId="13" fillId="3" borderId="5" xfId="1" applyNumberFormat="1" applyFont="1" applyFill="1" applyBorder="1" applyAlignment="1" applyProtection="1">
      <alignment horizontal="left"/>
    </xf>
    <xf numFmtId="49" fontId="13" fillId="3" borderId="1" xfId="0" applyNumberFormat="1" applyFont="1" applyFill="1" applyBorder="1" applyAlignment="1">
      <alignment horizontal="left"/>
    </xf>
    <xf numFmtId="0" fontId="13" fillId="3" borderId="1" xfId="1" applyNumberFormat="1" applyFont="1" applyFill="1" applyBorder="1" applyAlignment="1" applyProtection="1">
      <alignment horizontal="left"/>
    </xf>
    <xf numFmtId="0" fontId="13" fillId="0" borderId="3" xfId="0" applyFont="1" applyBorder="1" applyAlignment="1">
      <alignment horizontal="center" vertical="center"/>
    </xf>
    <xf numFmtId="49" fontId="13" fillId="3" borderId="3" xfId="6" applyNumberFormat="1" applyFont="1" applyFill="1" applyBorder="1" applyAlignment="1">
      <alignment horizontal="left" vertical="center"/>
    </xf>
    <xf numFmtId="0" fontId="13" fillId="3" borderId="3" xfId="4" applyNumberFormat="1" applyFont="1" applyFill="1" applyBorder="1" applyAlignment="1" applyProtection="1">
      <alignment horizontal="left" vertical="center"/>
    </xf>
    <xf numFmtId="49" fontId="12" fillId="0" borderId="6" xfId="0" applyNumberFormat="1" applyFont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/>
    </xf>
    <xf numFmtId="0" fontId="12" fillId="0" borderId="3" xfId="1" applyNumberFormat="1" applyFont="1" applyFill="1" applyBorder="1" applyAlignment="1" applyProtection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49" fontId="12" fillId="0" borderId="13" xfId="0" applyNumberFormat="1" applyFont="1" applyBorder="1" applyAlignment="1">
      <alignment horizontal="left"/>
    </xf>
    <xf numFmtId="0" fontId="12" fillId="0" borderId="14" xfId="0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13" fillId="0" borderId="10" xfId="1" applyNumberFormat="1" applyFont="1" applyFill="1" applyBorder="1" applyAlignment="1" applyProtection="1">
      <alignment horizontal="left"/>
    </xf>
    <xf numFmtId="164" fontId="10" fillId="8" borderId="20" xfId="1" applyFont="1" applyFill="1" applyBorder="1" applyAlignment="1" applyProtection="1">
      <alignment horizontal="center" vertical="center" wrapText="1"/>
    </xf>
    <xf numFmtId="164" fontId="10" fillId="8" borderId="21" xfId="1" applyFont="1" applyFill="1" applyBorder="1" applyAlignment="1" applyProtection="1">
      <alignment horizontal="center" vertical="center" wrapText="1"/>
    </xf>
    <xf numFmtId="166" fontId="13" fillId="0" borderId="42" xfId="1" applyNumberFormat="1" applyFont="1" applyFill="1" applyBorder="1" applyAlignment="1" applyProtection="1">
      <alignment horizontal="center" vertical="center"/>
    </xf>
    <xf numFmtId="165" fontId="11" fillId="8" borderId="12" xfId="1" applyNumberFormat="1" applyFont="1" applyFill="1" applyBorder="1" applyAlignment="1" applyProtection="1">
      <alignment horizontal="center" vertical="center" wrapText="1"/>
    </xf>
    <xf numFmtId="165" fontId="11" fillId="8" borderId="3" xfId="1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center"/>
    </xf>
    <xf numFmtId="166" fontId="13" fillId="0" borderId="2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49" fontId="13" fillId="3" borderId="3" xfId="6" applyNumberFormat="1" applyFont="1" applyFill="1" applyBorder="1" applyAlignment="1">
      <alignment horizontal="center" vertical="center"/>
    </xf>
    <xf numFmtId="166" fontId="13" fillId="3" borderId="3" xfId="4" applyNumberFormat="1" applyFont="1" applyFill="1" applyBorder="1" applyAlignment="1" applyProtection="1">
      <alignment horizontal="center" vertical="center"/>
    </xf>
    <xf numFmtId="166" fontId="13" fillId="0" borderId="29" xfId="1" applyNumberFormat="1" applyFont="1" applyFill="1" applyBorder="1" applyAlignment="1" applyProtection="1">
      <alignment horizontal="center" vertical="center"/>
    </xf>
    <xf numFmtId="49" fontId="10" fillId="8" borderId="5" xfId="0" applyNumberFormat="1" applyFont="1" applyFill="1" applyBorder="1" applyAlignment="1">
      <alignment horizontal="center" vertical="center" wrapText="1"/>
    </xf>
    <xf numFmtId="49" fontId="10" fillId="8" borderId="22" xfId="0" applyNumberFormat="1" applyFont="1" applyFill="1" applyBorder="1" applyAlignment="1">
      <alignment horizontal="center" vertical="center" wrapText="1"/>
    </xf>
    <xf numFmtId="166" fontId="12" fillId="0" borderId="28" xfId="1" applyNumberFormat="1" applyFont="1" applyFill="1" applyBorder="1" applyAlignment="1" applyProtection="1">
      <alignment horizontal="center" vertical="center"/>
    </xf>
    <xf numFmtId="164" fontId="12" fillId="0" borderId="4" xfId="1" applyFont="1" applyFill="1" applyBorder="1" applyAlignment="1" applyProtection="1">
      <alignment horizontal="center" wrapText="1"/>
    </xf>
    <xf numFmtId="166" fontId="13" fillId="0" borderId="4" xfId="0" applyNumberFormat="1" applyFont="1" applyBorder="1" applyAlignment="1">
      <alignment horizontal="center" wrapText="1"/>
    </xf>
    <xf numFmtId="164" fontId="12" fillId="5" borderId="10" xfId="4" applyFont="1" applyFill="1" applyBorder="1" applyAlignment="1" applyProtection="1">
      <alignment horizontal="center" vertical="center" wrapText="1"/>
    </xf>
    <xf numFmtId="166" fontId="12" fillId="0" borderId="0" xfId="7" applyNumberFormat="1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3" fillId="0" borderId="42" xfId="0" applyFont="1" applyBorder="1" applyAlignment="1">
      <alignment horizontal="left" vertical="center"/>
    </xf>
    <xf numFmtId="0" fontId="12" fillId="8" borderId="42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vertical="center"/>
    </xf>
    <xf numFmtId="164" fontId="10" fillId="9" borderId="1" xfId="1" applyFont="1" applyFill="1" applyBorder="1" applyAlignment="1" applyProtection="1">
      <alignment horizontal="left" vertical="center" wrapText="1"/>
    </xf>
    <xf numFmtId="0" fontId="10" fillId="8" borderId="0" xfId="0" applyFont="1" applyFill="1" applyAlignment="1">
      <alignment vertical="center"/>
    </xf>
    <xf numFmtId="0" fontId="10" fillId="8" borderId="0" xfId="0" applyFont="1" applyFill="1" applyAlignment="1">
      <alignment horizontal="left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0" fillId="8" borderId="42" xfId="0" applyNumberFormat="1" applyFont="1" applyFill="1" applyBorder="1" applyAlignment="1">
      <alignment horizontal="center" vertical="center"/>
    </xf>
    <xf numFmtId="166" fontId="13" fillId="0" borderId="42" xfId="0" applyNumberFormat="1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166" fontId="12" fillId="3" borderId="42" xfId="0" applyNumberFormat="1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0" fontId="16" fillId="8" borderId="0" xfId="3" applyFont="1" applyFill="1" applyBorder="1" applyAlignment="1" applyProtection="1">
      <alignment vertical="center"/>
    </xf>
    <xf numFmtId="170" fontId="10" fillId="8" borderId="0" xfId="0" applyNumberFormat="1" applyFont="1" applyFill="1" applyAlignment="1">
      <alignment horizontal="center" vertical="center"/>
    </xf>
    <xf numFmtId="164" fontId="13" fillId="5" borderId="3" xfId="1" applyFont="1" applyFill="1" applyBorder="1" applyAlignment="1" applyProtection="1">
      <alignment horizontal="left" vertical="center" wrapText="1"/>
    </xf>
    <xf numFmtId="164" fontId="13" fillId="0" borderId="3" xfId="1" applyFont="1" applyFill="1" applyBorder="1" applyAlignment="1" applyProtection="1">
      <alignment horizontal="left" vertical="center" wrapText="1"/>
    </xf>
    <xf numFmtId="0" fontId="13" fillId="0" borderId="12" xfId="1" applyNumberFormat="1" applyFont="1" applyFill="1" applyBorder="1" applyAlignment="1" applyProtection="1">
      <alignment horizontal="left" vertical="center"/>
    </xf>
    <xf numFmtId="165" fontId="10" fillId="8" borderId="12" xfId="1" applyNumberFormat="1" applyFont="1" applyFill="1" applyBorder="1" applyAlignment="1" applyProtection="1">
      <alignment horizontal="center" wrapText="1"/>
    </xf>
    <xf numFmtId="165" fontId="10" fillId="8" borderId="3" xfId="1" applyNumberFormat="1" applyFont="1" applyFill="1" applyBorder="1" applyAlignment="1" applyProtection="1">
      <alignment horizont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2" fillId="0" borderId="42" xfId="0" applyNumberFormat="1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164" fontId="10" fillId="9" borderId="10" xfId="1" applyFont="1" applyFill="1" applyBorder="1" applyAlignment="1" applyProtection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164" fontId="11" fillId="9" borderId="1" xfId="1" applyFont="1" applyFill="1" applyBorder="1" applyAlignment="1" applyProtection="1">
      <alignment horizontal="center" vertical="center" wrapText="1"/>
    </xf>
    <xf numFmtId="164" fontId="13" fillId="5" borderId="1" xfId="1" applyFont="1" applyFill="1" applyBorder="1" applyAlignment="1" applyProtection="1">
      <alignment horizontal="center" vertical="center" wrapText="1"/>
    </xf>
    <xf numFmtId="165" fontId="10" fillId="8" borderId="1" xfId="1" applyNumberFormat="1" applyFont="1" applyFill="1" applyBorder="1" applyAlignment="1" applyProtection="1">
      <alignment horizontal="center" vertical="center" wrapText="1"/>
    </xf>
    <xf numFmtId="49" fontId="13" fillId="0" borderId="42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7" fontId="18" fillId="8" borderId="11" xfId="3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left" vertical="center" wrapText="1"/>
    </xf>
    <xf numFmtId="164" fontId="10" fillId="9" borderId="5" xfId="1" applyFont="1" applyFill="1" applyBorder="1" applyAlignment="1" applyProtection="1">
      <alignment horizontal="center" vertical="center" wrapText="1"/>
    </xf>
    <xf numFmtId="164" fontId="10" fillId="9" borderId="4" xfId="1" applyFont="1" applyFill="1" applyBorder="1" applyAlignment="1" applyProtection="1">
      <alignment horizontal="center" vertical="center" wrapText="1"/>
    </xf>
    <xf numFmtId="49" fontId="10" fillId="8" borderId="3" xfId="0" applyNumberFormat="1" applyFont="1" applyFill="1" applyBorder="1" applyAlignment="1">
      <alignment horizontal="center" vertical="center" wrapText="1"/>
    </xf>
    <xf numFmtId="166" fontId="13" fillId="0" borderId="2" xfId="1" applyNumberFormat="1" applyFont="1" applyFill="1" applyBorder="1" applyAlignment="1" applyProtection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2" fontId="12" fillId="2" borderId="3" xfId="1" applyNumberFormat="1" applyFont="1" applyFill="1" applyBorder="1" applyAlignment="1" applyProtection="1">
      <alignment horizontal="center" vertical="center" wrapText="1"/>
    </xf>
    <xf numFmtId="167" fontId="12" fillId="0" borderId="3" xfId="0" applyNumberFormat="1" applyFont="1" applyBorder="1" applyAlignment="1">
      <alignment horizontal="center" vertical="center"/>
    </xf>
    <xf numFmtId="49" fontId="10" fillId="9" borderId="12" xfId="0" applyNumberFormat="1" applyFont="1" applyFill="1" applyBorder="1" applyAlignment="1">
      <alignment horizontal="center" vertical="center" wrapText="1"/>
    </xf>
    <xf numFmtId="49" fontId="10" fillId="9" borderId="3" xfId="0" applyNumberFormat="1" applyFont="1" applyFill="1" applyBorder="1" applyAlignment="1">
      <alignment horizontal="center" vertical="center" wrapText="1"/>
    </xf>
    <xf numFmtId="2" fontId="13" fillId="2" borderId="3" xfId="1" applyNumberFormat="1" applyFont="1" applyFill="1" applyBorder="1" applyAlignment="1" applyProtection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6" fontId="18" fillId="8" borderId="11" xfId="3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8" borderId="1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8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 applyProtection="1">
      <alignment horizontal="center" vertical="center" wrapText="1"/>
      <protection locked="0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0" fontId="25" fillId="8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5" fillId="8" borderId="10" xfId="0" applyFont="1" applyFill="1" applyBorder="1" applyAlignment="1" applyProtection="1">
      <alignment horizontal="center" vertical="center" wrapText="1"/>
      <protection locked="0"/>
    </xf>
    <xf numFmtId="0" fontId="24" fillId="8" borderId="44" xfId="0" applyFont="1" applyFill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6" fillId="8" borderId="11" xfId="3" applyFont="1" applyFill="1" applyBorder="1" applyAlignment="1" applyProtection="1">
      <alignment vertical="center"/>
      <protection locked="0"/>
    </xf>
    <xf numFmtId="0" fontId="24" fillId="8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8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9" xfId="0" applyFont="1" applyBorder="1" applyAlignment="1" applyProtection="1">
      <alignment vertical="center"/>
      <protection locked="0"/>
    </xf>
    <xf numFmtId="0" fontId="24" fillId="8" borderId="3" xfId="0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8" fillId="7" borderId="46" xfId="0" applyFont="1" applyFill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5" fillId="0" borderId="52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12" fillId="0" borderId="0" xfId="0" applyFont="1"/>
    <xf numFmtId="0" fontId="19" fillId="8" borderId="11" xfId="3" applyFont="1" applyFill="1" applyBorder="1" applyAlignment="1" applyProtection="1">
      <alignment horizontal="center" vertical="center"/>
    </xf>
    <xf numFmtId="166" fontId="10" fillId="0" borderId="0" xfId="0" applyNumberFormat="1" applyFont="1" applyAlignment="1">
      <alignment horizontal="center"/>
    </xf>
    <xf numFmtId="166" fontId="19" fillId="8" borderId="11" xfId="3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Alignment="1">
      <alignment vertical="center"/>
    </xf>
    <xf numFmtId="171" fontId="10" fillId="0" borderId="0" xfId="0" applyNumberFormat="1" applyFont="1" applyAlignment="1">
      <alignment vertical="center"/>
    </xf>
    <xf numFmtId="171" fontId="10" fillId="0" borderId="0" xfId="0" applyNumberFormat="1" applyFont="1"/>
    <xf numFmtId="169" fontId="19" fillId="8" borderId="11" xfId="3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8" borderId="42" xfId="0" applyFont="1" applyFill="1" applyBorder="1" applyAlignment="1">
      <alignment horizontal="center" vertical="center"/>
    </xf>
    <xf numFmtId="49" fontId="12" fillId="0" borderId="42" xfId="0" applyNumberFormat="1" applyFont="1" applyBorder="1" applyAlignment="1">
      <alignment vertical="center"/>
    </xf>
    <xf numFmtId="166" fontId="12" fillId="3" borderId="1" xfId="0" applyNumberFormat="1" applyFont="1" applyFill="1" applyBorder="1" applyAlignment="1">
      <alignment horizontal="center" vertical="center" wrapText="1"/>
    </xf>
    <xf numFmtId="166" fontId="12" fillId="3" borderId="42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/>
    </xf>
    <xf numFmtId="166" fontId="12" fillId="0" borderId="0" xfId="0" applyNumberFormat="1" applyFont="1"/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center"/>
    </xf>
    <xf numFmtId="0" fontId="6" fillId="3" borderId="35" xfId="0" applyFont="1" applyFill="1" applyBorder="1"/>
    <xf numFmtId="0" fontId="6" fillId="3" borderId="37" xfId="0" applyFont="1" applyFill="1" applyBorder="1"/>
    <xf numFmtId="0" fontId="6" fillId="3" borderId="57" xfId="0" applyFont="1" applyFill="1" applyBorder="1"/>
    <xf numFmtId="0" fontId="6" fillId="3" borderId="58" xfId="0" applyFont="1" applyFill="1" applyBorder="1"/>
    <xf numFmtId="0" fontId="6" fillId="8" borderId="57" xfId="0" applyFont="1" applyFill="1" applyBorder="1"/>
    <xf numFmtId="0" fontId="6" fillId="8" borderId="58" xfId="0" applyFont="1" applyFill="1" applyBorder="1"/>
    <xf numFmtId="0" fontId="6" fillId="7" borderId="57" xfId="0" applyFont="1" applyFill="1" applyBorder="1"/>
    <xf numFmtId="0" fontId="6" fillId="7" borderId="58" xfId="0" applyFont="1" applyFill="1" applyBorder="1"/>
    <xf numFmtId="0" fontId="6" fillId="7" borderId="57" xfId="0" applyFont="1" applyFill="1" applyBorder="1" applyProtection="1">
      <protection locked="0"/>
    </xf>
    <xf numFmtId="0" fontId="6" fillId="7" borderId="58" xfId="0" applyFont="1" applyFill="1" applyBorder="1" applyProtection="1">
      <protection locked="0"/>
    </xf>
    <xf numFmtId="0" fontId="7" fillId="7" borderId="35" xfId="0" applyFont="1" applyFill="1" applyBorder="1"/>
    <xf numFmtId="0" fontId="7" fillId="7" borderId="36" xfId="0" applyFont="1" applyFill="1" applyBorder="1"/>
    <xf numFmtId="168" fontId="7" fillId="7" borderId="37" xfId="0" applyNumberFormat="1" applyFont="1" applyFill="1" applyBorder="1" applyAlignment="1">
      <alignment horizontal="center" vertical="center"/>
    </xf>
    <xf numFmtId="0" fontId="8" fillId="8" borderId="57" xfId="0" applyFont="1" applyFill="1" applyBorder="1"/>
    <xf numFmtId="0" fontId="8" fillId="8" borderId="0" xfId="0" applyFont="1" applyFill="1"/>
    <xf numFmtId="0" fontId="8" fillId="8" borderId="0" xfId="3" applyFont="1" applyFill="1" applyBorder="1" applyAlignment="1" applyProtection="1"/>
    <xf numFmtId="168" fontId="8" fillId="8" borderId="61" xfId="0" applyNumberFormat="1" applyFont="1" applyFill="1" applyBorder="1" applyAlignment="1">
      <alignment horizontal="center" vertical="center"/>
    </xf>
    <xf numFmtId="168" fontId="8" fillId="8" borderId="62" xfId="0" applyNumberFormat="1" applyFont="1" applyFill="1" applyBorder="1" applyAlignment="1">
      <alignment horizontal="center" vertical="center"/>
    </xf>
    <xf numFmtId="168" fontId="8" fillId="8" borderId="63" xfId="0" applyNumberFormat="1" applyFont="1" applyFill="1" applyBorder="1" applyAlignment="1">
      <alignment horizontal="center" vertical="center"/>
    </xf>
    <xf numFmtId="0" fontId="7" fillId="7" borderId="59" xfId="0" applyFont="1" applyFill="1" applyBorder="1"/>
    <xf numFmtId="0" fontId="7" fillId="7" borderId="64" xfId="0" applyFont="1" applyFill="1" applyBorder="1"/>
    <xf numFmtId="168" fontId="7" fillId="7" borderId="60" xfId="0" applyNumberFormat="1" applyFont="1" applyFill="1" applyBorder="1" applyAlignment="1">
      <alignment horizontal="center" vertical="center"/>
    </xf>
    <xf numFmtId="49" fontId="13" fillId="0" borderId="1" xfId="6" applyNumberFormat="1" applyFont="1" applyBorder="1" applyAlignment="1">
      <alignment horizontal="left" vertical="center"/>
    </xf>
    <xf numFmtId="49" fontId="12" fillId="0" borderId="1" xfId="6" applyNumberFormat="1" applyFont="1" applyBorder="1" applyAlignment="1">
      <alignment horizontal="left" vertical="center"/>
    </xf>
    <xf numFmtId="0" fontId="12" fillId="0" borderId="12" xfId="0" applyFont="1" applyBorder="1" applyAlignment="1" applyProtection="1">
      <alignment horizontal="center"/>
      <protection locked="0"/>
    </xf>
    <xf numFmtId="164" fontId="10" fillId="9" borderId="26" xfId="5" applyFont="1" applyFill="1" applyBorder="1" applyAlignment="1" applyProtection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49" fontId="29" fillId="7" borderId="4" xfId="0" applyNumberFormat="1" applyFont="1" applyFill="1" applyBorder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166" fontId="17" fillId="8" borderId="32" xfId="3" applyNumberFormat="1" applyFont="1" applyFill="1" applyBorder="1" applyAlignment="1" applyProtection="1">
      <alignment horizontal="center" vertical="center"/>
    </xf>
    <xf numFmtId="0" fontId="17" fillId="3" borderId="0" xfId="3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/>
    </xf>
    <xf numFmtId="49" fontId="12" fillId="0" borderId="15" xfId="7" applyNumberFormat="1" applyFont="1" applyBorder="1" applyAlignment="1">
      <alignment horizontal="center" vertical="center"/>
    </xf>
    <xf numFmtId="164" fontId="12" fillId="5" borderId="10" xfId="5" applyFont="1" applyFill="1" applyBorder="1" applyAlignment="1" applyProtection="1">
      <alignment horizontal="center" vertical="center" wrapText="1"/>
    </xf>
    <xf numFmtId="164" fontId="12" fillId="5" borderId="0" xfId="5" applyFont="1" applyFill="1" applyBorder="1" applyAlignment="1" applyProtection="1">
      <alignment horizontal="center" vertical="center" wrapText="1"/>
    </xf>
    <xf numFmtId="49" fontId="12" fillId="0" borderId="14" xfId="7" applyNumberFormat="1" applyFont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164" fontId="12" fillId="5" borderId="48" xfId="4" applyFont="1" applyFill="1" applyBorder="1" applyAlignment="1" applyProtection="1">
      <alignment horizontal="center" vertical="center" wrapText="1"/>
    </xf>
    <xf numFmtId="49" fontId="13" fillId="0" borderId="15" xfId="7" applyNumberFormat="1" applyFont="1" applyBorder="1" applyAlignment="1">
      <alignment horizontal="center" vertical="center"/>
    </xf>
    <xf numFmtId="164" fontId="10" fillId="9" borderId="10" xfId="5" applyFont="1" applyFill="1" applyBorder="1" applyAlignment="1" applyProtection="1">
      <alignment horizontal="center" vertical="center" wrapText="1"/>
    </xf>
    <xf numFmtId="164" fontId="12" fillId="5" borderId="19" xfId="4" applyFont="1" applyFill="1" applyBorder="1" applyAlignment="1" applyProtection="1">
      <alignment horizontal="center" vertical="center" wrapText="1"/>
    </xf>
    <xf numFmtId="49" fontId="12" fillId="0" borderId="10" xfId="6" applyNumberFormat="1" applyFont="1" applyBorder="1" applyAlignment="1">
      <alignment horizontal="center" vertical="center"/>
    </xf>
    <xf numFmtId="164" fontId="12" fillId="5" borderId="18" xfId="4" applyFont="1" applyFill="1" applyBorder="1" applyAlignment="1" applyProtection="1">
      <alignment horizontal="center" vertical="center" wrapText="1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164" fontId="12" fillId="5" borderId="1" xfId="4" applyFont="1" applyFill="1" applyBorder="1" applyAlignment="1" applyProtection="1">
      <alignment horizontal="center" vertical="center" wrapText="1"/>
    </xf>
    <xf numFmtId="164" fontId="12" fillId="5" borderId="0" xfId="4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42" xfId="0" applyFont="1" applyFill="1" applyBorder="1" applyAlignment="1">
      <alignment horizontal="center" vertical="center"/>
    </xf>
    <xf numFmtId="0" fontId="13" fillId="5" borderId="3" xfId="4" applyNumberFormat="1" applyFont="1" applyFill="1" applyBorder="1" applyAlignment="1" applyProtection="1">
      <alignment horizontal="center" vertical="center" wrapText="1"/>
    </xf>
    <xf numFmtId="0" fontId="13" fillId="3" borderId="3" xfId="4" applyNumberFormat="1" applyFont="1" applyFill="1" applyBorder="1" applyAlignment="1" applyProtection="1">
      <alignment horizontal="center" vertical="center" wrapText="1"/>
    </xf>
    <xf numFmtId="49" fontId="12" fillId="3" borderId="42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2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  <xf numFmtId="0" fontId="19" fillId="8" borderId="0" xfId="3" applyFont="1" applyFill="1" applyBorder="1" applyAlignment="1" applyProtection="1">
      <alignment vertical="center"/>
      <protection locked="0"/>
    </xf>
    <xf numFmtId="0" fontId="18" fillId="8" borderId="11" xfId="3" applyFont="1" applyFill="1" applyBorder="1" applyAlignment="1" applyProtection="1">
      <alignment horizontal="center" vertical="center"/>
      <protection locked="0"/>
    </xf>
    <xf numFmtId="1" fontId="12" fillId="8" borderId="42" xfId="0" applyNumberFormat="1" applyFont="1" applyFill="1" applyBorder="1" applyAlignment="1" applyProtection="1">
      <alignment horizontal="center" vertical="center"/>
      <protection locked="0"/>
    </xf>
    <xf numFmtId="1" fontId="12" fillId="0" borderId="42" xfId="0" applyNumberFormat="1" applyFont="1" applyBorder="1" applyAlignment="1" applyProtection="1">
      <alignment horizontal="center"/>
      <protection locked="0"/>
    </xf>
    <xf numFmtId="1" fontId="13" fillId="0" borderId="42" xfId="0" applyNumberFormat="1" applyFont="1" applyBorder="1" applyAlignment="1" applyProtection="1">
      <alignment horizontal="center" vertical="center"/>
      <protection locked="0"/>
    </xf>
    <xf numFmtId="1" fontId="13" fillId="0" borderId="42" xfId="0" applyNumberFormat="1" applyFont="1" applyBorder="1" applyAlignment="1" applyProtection="1">
      <alignment horizontal="center"/>
      <protection locked="0"/>
    </xf>
    <xf numFmtId="1" fontId="10" fillId="8" borderId="0" xfId="0" applyNumberFormat="1" applyFont="1" applyFill="1" applyAlignment="1" applyProtection="1">
      <alignment horizontal="center" vertical="center"/>
      <protection locked="0"/>
    </xf>
    <xf numFmtId="1" fontId="12" fillId="8" borderId="0" xfId="0" applyNumberFormat="1" applyFont="1" applyFill="1" applyAlignment="1" applyProtection="1">
      <alignment horizontal="center" vertical="center"/>
      <protection locked="0"/>
    </xf>
    <xf numFmtId="49" fontId="12" fillId="0" borderId="42" xfId="0" applyNumberFormat="1" applyFont="1" applyBorder="1" applyAlignment="1" applyProtection="1">
      <alignment horizontal="left" vertical="center"/>
      <protection locked="0"/>
    </xf>
    <xf numFmtId="0" fontId="12" fillId="0" borderId="42" xfId="1" applyNumberFormat="1" applyFont="1" applyFill="1" applyBorder="1" applyAlignment="1" applyProtection="1">
      <alignment horizontal="left" vertical="center"/>
      <protection locked="0"/>
    </xf>
    <xf numFmtId="49" fontId="12" fillId="0" borderId="42" xfId="0" applyNumberFormat="1" applyFont="1" applyBorder="1" applyAlignment="1" applyProtection="1">
      <alignment horizontal="center" vertical="center"/>
      <protection locked="0"/>
    </xf>
    <xf numFmtId="166" fontId="13" fillId="0" borderId="42" xfId="1" applyNumberFormat="1" applyFont="1" applyFill="1" applyBorder="1" applyAlignment="1" applyProtection="1">
      <alignment horizontal="center" vertical="center"/>
      <protection locked="0"/>
    </xf>
    <xf numFmtId="168" fontId="13" fillId="0" borderId="4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11" fillId="8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8" fontId="13" fillId="0" borderId="0" xfId="0" applyNumberFormat="1" applyFont="1" applyAlignment="1">
      <alignment horizontal="center" vertical="center"/>
    </xf>
    <xf numFmtId="168" fontId="13" fillId="8" borderId="0" xfId="0" applyNumberFormat="1" applyFont="1" applyFill="1" applyAlignment="1">
      <alignment horizontal="center" vertical="center"/>
    </xf>
    <xf numFmtId="168" fontId="13" fillId="0" borderId="0" xfId="1" applyNumberFormat="1" applyFont="1" applyFill="1" applyBorder="1" applyAlignment="1">
      <alignment horizontal="center" vertical="center"/>
    </xf>
    <xf numFmtId="168" fontId="13" fillId="8" borderId="0" xfId="1" applyNumberFormat="1" applyFont="1" applyFill="1" applyBorder="1" applyAlignment="1">
      <alignment horizontal="center" vertical="center"/>
    </xf>
    <xf numFmtId="168" fontId="13" fillId="0" borderId="0" xfId="1" applyNumberFormat="1" applyFont="1" applyFill="1" applyBorder="1" applyAlignment="1">
      <alignment horizontal="center"/>
    </xf>
    <xf numFmtId="0" fontId="11" fillId="8" borderId="42" xfId="0" applyFont="1" applyFill="1" applyBorder="1" applyAlignment="1">
      <alignment horizontal="left"/>
    </xf>
    <xf numFmtId="0" fontId="11" fillId="8" borderId="42" xfId="0" applyFont="1" applyFill="1" applyBorder="1" applyAlignment="1">
      <alignment horizontal="center"/>
    </xf>
    <xf numFmtId="168" fontId="11" fillId="8" borderId="42" xfId="0" applyNumberFormat="1" applyFont="1" applyFill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1" fillId="8" borderId="42" xfId="0" applyFont="1" applyFill="1" applyBorder="1" applyAlignment="1">
      <alignment horizontal="left" vertical="center"/>
    </xf>
    <xf numFmtId="168" fontId="11" fillId="8" borderId="42" xfId="0" applyNumberFormat="1" applyFont="1" applyFill="1" applyBorder="1" applyAlignment="1">
      <alignment horizontal="center" vertical="center"/>
    </xf>
    <xf numFmtId="168" fontId="13" fillId="0" borderId="42" xfId="1" applyNumberFormat="1" applyFont="1" applyFill="1" applyBorder="1" applyAlignment="1">
      <alignment horizontal="center" vertical="center"/>
    </xf>
    <xf numFmtId="168" fontId="11" fillId="8" borderId="42" xfId="1" applyNumberFormat="1" applyFont="1" applyFill="1" applyBorder="1" applyAlignment="1">
      <alignment horizontal="center" vertical="center"/>
    </xf>
    <xf numFmtId="168" fontId="13" fillId="8" borderId="42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/>
    </xf>
    <xf numFmtId="168" fontId="13" fillId="8" borderId="42" xfId="1" applyNumberFormat="1" applyFont="1" applyFill="1" applyBorder="1" applyAlignment="1">
      <alignment horizontal="center" vertical="center"/>
    </xf>
    <xf numFmtId="168" fontId="11" fillId="8" borderId="42" xfId="1" applyNumberFormat="1" applyFont="1" applyFill="1" applyBorder="1" applyAlignment="1">
      <alignment horizontal="center"/>
    </xf>
    <xf numFmtId="168" fontId="13" fillId="0" borderId="42" xfId="0" applyNumberFormat="1" applyFont="1" applyBorder="1" applyAlignment="1">
      <alignment horizontal="center"/>
    </xf>
    <xf numFmtId="1" fontId="11" fillId="8" borderId="42" xfId="0" applyNumberFormat="1" applyFont="1" applyFill="1" applyBorder="1" applyAlignment="1">
      <alignment horizontal="center"/>
    </xf>
    <xf numFmtId="1" fontId="13" fillId="0" borderId="42" xfId="0" applyNumberFormat="1" applyFont="1" applyBorder="1" applyAlignment="1">
      <alignment horizontal="center" vertical="center"/>
    </xf>
    <xf numFmtId="1" fontId="11" fillId="8" borderId="42" xfId="0" applyNumberFormat="1" applyFont="1" applyFill="1" applyBorder="1" applyAlignment="1">
      <alignment horizontal="center" vertical="center"/>
    </xf>
    <xf numFmtId="1" fontId="13" fillId="0" borderId="4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0" fontId="13" fillId="0" borderId="42" xfId="0" applyFont="1" applyBorder="1" applyAlignment="1">
      <alignment vertical="center"/>
    </xf>
    <xf numFmtId="0" fontId="30" fillId="0" borderId="42" xfId="6" applyFont="1" applyBorder="1" applyAlignment="1">
      <alignment horizontal="left" vertical="center"/>
    </xf>
    <xf numFmtId="0" fontId="30" fillId="0" borderId="42" xfId="6" applyFont="1" applyBorder="1" applyAlignment="1">
      <alignment horizontal="center" vertical="center"/>
    </xf>
    <xf numFmtId="0" fontId="13" fillId="0" borderId="42" xfId="6" applyFont="1" applyBorder="1" applyAlignment="1">
      <alignment horizontal="center" vertical="center"/>
    </xf>
    <xf numFmtId="0" fontId="13" fillId="0" borderId="42" xfId="6" applyFont="1" applyBorder="1" applyAlignment="1">
      <alignment horizontal="left" vertical="center"/>
    </xf>
    <xf numFmtId="0" fontId="30" fillId="3" borderId="42" xfId="0" applyFont="1" applyFill="1" applyBorder="1" applyAlignment="1">
      <alignment horizontal="left" vertical="center"/>
    </xf>
    <xf numFmtId="0" fontId="30" fillId="3" borderId="56" xfId="0" applyFont="1" applyFill="1" applyBorder="1" applyAlignment="1">
      <alignment horizontal="left" vertical="center"/>
    </xf>
    <xf numFmtId="0" fontId="30" fillId="3" borderId="42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left" vertical="center" wrapText="1"/>
    </xf>
    <xf numFmtId="0" fontId="30" fillId="3" borderId="42" xfId="6" applyFont="1" applyFill="1" applyBorder="1" applyAlignment="1">
      <alignment horizontal="left"/>
    </xf>
    <xf numFmtId="0" fontId="30" fillId="3" borderId="42" xfId="6" applyFont="1" applyFill="1" applyBorder="1" applyAlignment="1">
      <alignment horizontal="center"/>
    </xf>
    <xf numFmtId="168" fontId="13" fillId="8" borderId="42" xfId="1" applyNumberFormat="1" applyFont="1" applyFill="1" applyBorder="1" applyAlignment="1">
      <alignment horizontal="center"/>
    </xf>
    <xf numFmtId="169" fontId="12" fillId="0" borderId="42" xfId="0" applyNumberFormat="1" applyFont="1" applyBorder="1" applyAlignment="1">
      <alignment horizontal="center" vertical="center"/>
    </xf>
    <xf numFmtId="169" fontId="12" fillId="8" borderId="42" xfId="0" applyNumberFormat="1" applyFont="1" applyFill="1" applyBorder="1" applyAlignment="1">
      <alignment horizontal="center" vertical="center"/>
    </xf>
    <xf numFmtId="0" fontId="5" fillId="8" borderId="11" xfId="3" applyFill="1" applyBorder="1" applyAlignment="1" applyProtection="1">
      <alignment horizontal="center" vertical="center"/>
    </xf>
    <xf numFmtId="0" fontId="12" fillId="0" borderId="42" xfId="0" applyFont="1" applyBorder="1" applyAlignment="1">
      <alignment horizontal="center"/>
    </xf>
    <xf numFmtId="0" fontId="12" fillId="0" borderId="42" xfId="0" applyFont="1" applyBorder="1"/>
    <xf numFmtId="166" fontId="13" fillId="0" borderId="42" xfId="0" applyNumberFormat="1" applyFont="1" applyBorder="1" applyAlignment="1">
      <alignment horizontal="center"/>
    </xf>
    <xf numFmtId="1" fontId="12" fillId="0" borderId="42" xfId="0" applyNumberFormat="1" applyFont="1" applyBorder="1" applyAlignment="1">
      <alignment horizontal="center"/>
    </xf>
    <xf numFmtId="49" fontId="13" fillId="0" borderId="42" xfId="0" applyNumberFormat="1" applyFont="1" applyBorder="1" applyAlignment="1">
      <alignment vertical="center"/>
    </xf>
    <xf numFmtId="0" fontId="29" fillId="7" borderId="57" xfId="0" applyFont="1" applyFill="1" applyBorder="1" applyAlignment="1">
      <alignment horizontal="center" wrapText="1"/>
    </xf>
    <xf numFmtId="0" fontId="29" fillId="7" borderId="58" xfId="0" applyFont="1" applyFill="1" applyBorder="1" applyAlignment="1">
      <alignment horizontal="center" wrapText="1"/>
    </xf>
    <xf numFmtId="0" fontId="7" fillId="7" borderId="57" xfId="0" applyFont="1" applyFill="1" applyBorder="1" applyAlignment="1">
      <alignment horizontal="center" wrapText="1"/>
    </xf>
    <xf numFmtId="0" fontId="7" fillId="7" borderId="58" xfId="0" applyFont="1" applyFill="1" applyBorder="1" applyAlignment="1">
      <alignment horizontal="center" wrapText="1"/>
    </xf>
    <xf numFmtId="0" fontId="22" fillId="7" borderId="57" xfId="0" applyFont="1" applyFill="1" applyBorder="1" applyAlignment="1">
      <alignment horizontal="center" wrapText="1"/>
    </xf>
    <xf numFmtId="0" fontId="22" fillId="7" borderId="58" xfId="0" applyFont="1" applyFill="1" applyBorder="1" applyAlignment="1">
      <alignment horizontal="center" wrapText="1"/>
    </xf>
    <xf numFmtId="0" fontId="8" fillId="8" borderId="35" xfId="3" applyFont="1" applyFill="1" applyBorder="1" applyAlignment="1" applyProtection="1">
      <alignment horizontal="center"/>
      <protection locked="0"/>
    </xf>
    <xf numFmtId="0" fontId="8" fillId="0" borderId="37" xfId="3" applyFont="1" applyBorder="1" applyAlignment="1" applyProtection="1">
      <alignment horizontal="center"/>
    </xf>
    <xf numFmtId="0" fontId="23" fillId="8" borderId="31" xfId="0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 wrapText="1"/>
    </xf>
    <xf numFmtId="0" fontId="20" fillId="7" borderId="59" xfId="0" applyFont="1" applyFill="1" applyBorder="1" applyAlignment="1" applyProtection="1">
      <alignment horizontal="center" vertical="center" wrapText="1"/>
      <protection locked="0"/>
    </xf>
    <xf numFmtId="0" fontId="20" fillId="7" borderId="60" xfId="0" applyFont="1" applyFill="1" applyBorder="1" applyAlignment="1" applyProtection="1">
      <alignment horizontal="center" vertical="center" wrapText="1"/>
      <protection locked="0"/>
    </xf>
    <xf numFmtId="0" fontId="27" fillId="8" borderId="5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2" fillId="7" borderId="57" xfId="0" applyFont="1" applyFill="1" applyBorder="1" applyAlignment="1" applyProtection="1">
      <alignment horizontal="center" vertical="center" wrapText="1"/>
      <protection locked="0"/>
    </xf>
    <xf numFmtId="0" fontId="22" fillId="7" borderId="58" xfId="0" applyFont="1" applyFill="1" applyBorder="1" applyAlignment="1" applyProtection="1">
      <alignment horizontal="center" vertical="center" wrapText="1"/>
      <protection locked="0"/>
    </xf>
    <xf numFmtId="0" fontId="9" fillId="7" borderId="57" xfId="3" applyFont="1" applyFill="1" applyBorder="1" applyAlignment="1" applyProtection="1">
      <alignment horizontal="center" vertical="center" wrapText="1"/>
      <protection locked="0"/>
    </xf>
    <xf numFmtId="0" fontId="9" fillId="7" borderId="58" xfId="3" applyFont="1" applyFill="1" applyBorder="1" applyAlignment="1" applyProtection="1">
      <alignment horizontal="center" vertical="center" wrapText="1"/>
      <protection locked="0"/>
    </xf>
    <xf numFmtId="0" fontId="21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10" fillId="8" borderId="12" xfId="1" applyFont="1" applyFill="1" applyBorder="1" applyAlignment="1" applyProtection="1">
      <alignment horizontal="center" vertical="center" wrapText="1"/>
    </xf>
    <xf numFmtId="164" fontId="10" fillId="8" borderId="3" xfId="1" applyFont="1" applyFill="1" applyBorder="1" applyAlignment="1" applyProtection="1">
      <alignment horizontal="center" vertical="center" wrapText="1"/>
    </xf>
    <xf numFmtId="164" fontId="10" fillId="9" borderId="1" xfId="1" applyFont="1" applyFill="1" applyBorder="1" applyAlignment="1" applyProtection="1">
      <alignment horizontal="center" vertical="center" wrapText="1"/>
    </xf>
    <xf numFmtId="0" fontId="10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1" xfId="1" applyNumberFormat="1" applyFont="1" applyFill="1" applyBorder="1" applyAlignment="1" applyProtection="1">
      <alignment horizontal="center" vertical="center" wrapText="1"/>
    </xf>
    <xf numFmtId="164" fontId="10" fillId="9" borderId="12" xfId="1" applyFont="1" applyFill="1" applyBorder="1" applyAlignment="1" applyProtection="1">
      <alignment horizontal="center" vertical="center" wrapText="1"/>
    </xf>
    <xf numFmtId="0" fontId="10" fillId="9" borderId="12" xfId="1" applyNumberFormat="1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164" fontId="10" fillId="8" borderId="1" xfId="1" applyFont="1" applyFill="1" applyBorder="1" applyAlignment="1" applyProtection="1">
      <alignment horizontal="center" vertical="center" wrapText="1"/>
    </xf>
    <xf numFmtId="164" fontId="10" fillId="8" borderId="23" xfId="1" applyFont="1" applyFill="1" applyBorder="1" applyAlignment="1" applyProtection="1">
      <alignment horizontal="center" vertical="center" wrapText="1"/>
    </xf>
    <xf numFmtId="164" fontId="10" fillId="8" borderId="24" xfId="1" applyFont="1" applyFill="1" applyBorder="1" applyAlignment="1" applyProtection="1">
      <alignment horizontal="center" vertical="center" wrapText="1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164" fontId="10" fillId="8" borderId="38" xfId="1" applyFont="1" applyFill="1" applyBorder="1" applyAlignment="1" applyProtection="1">
      <alignment horizontal="center" vertical="center" wrapText="1"/>
    </xf>
    <xf numFmtId="164" fontId="10" fillId="8" borderId="22" xfId="1" applyFont="1" applyFill="1" applyBorder="1" applyAlignment="1" applyProtection="1">
      <alignment horizontal="center" vertical="center" wrapText="1"/>
    </xf>
    <xf numFmtId="164" fontId="10" fillId="8" borderId="4" xfId="1" applyFont="1" applyFill="1" applyBorder="1" applyAlignment="1" applyProtection="1">
      <alignment horizontal="center" vertical="center" wrapText="1"/>
    </xf>
    <xf numFmtId="164" fontId="10" fillId="8" borderId="23" xfId="1" applyFont="1" applyFill="1" applyBorder="1" applyAlignment="1" applyProtection="1">
      <alignment horizontal="center" vertical="center" wrapText="1"/>
      <protection locked="0"/>
    </xf>
    <xf numFmtId="164" fontId="10" fillId="8" borderId="24" xfId="1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164" fontId="10" fillId="9" borderId="2" xfId="1" applyFont="1" applyFill="1" applyBorder="1" applyAlignment="1" applyProtection="1">
      <alignment horizontal="center" vertical="center" wrapText="1"/>
      <protection locked="0"/>
    </xf>
    <xf numFmtId="164" fontId="10" fillId="9" borderId="5" xfId="1" applyFont="1" applyFill="1" applyBorder="1" applyAlignment="1" applyProtection="1">
      <alignment horizontal="center" vertical="center" wrapText="1"/>
      <protection locked="0"/>
    </xf>
    <xf numFmtId="164" fontId="10" fillId="9" borderId="1" xfId="1" applyFont="1" applyFill="1" applyBorder="1" applyAlignment="1" applyProtection="1">
      <alignment horizontal="center" vertical="center" wrapText="1"/>
      <protection locked="0"/>
    </xf>
    <xf numFmtId="164" fontId="10" fillId="9" borderId="26" xfId="5" applyFont="1" applyFill="1" applyBorder="1" applyAlignment="1" applyProtection="1">
      <alignment horizontal="center" vertical="center" wrapText="1"/>
    </xf>
    <xf numFmtId="164" fontId="10" fillId="9" borderId="14" xfId="5" applyFont="1" applyFill="1" applyBorder="1" applyAlignment="1" applyProtection="1">
      <alignment horizontal="center" vertical="center" wrapText="1"/>
    </xf>
    <xf numFmtId="164" fontId="10" fillId="9" borderId="27" xfId="5" applyFont="1" applyFill="1" applyBorder="1" applyAlignment="1" applyProtection="1">
      <alignment horizontal="center" vertical="center" wrapText="1"/>
    </xf>
    <xf numFmtId="164" fontId="10" fillId="9" borderId="4" xfId="5" applyFont="1" applyFill="1" applyBorder="1" applyAlignment="1" applyProtection="1">
      <alignment horizontal="center" vertical="center" wrapText="1"/>
    </xf>
    <xf numFmtId="164" fontId="10" fillId="9" borderId="2" xfId="5" applyFont="1" applyFill="1" applyBorder="1" applyAlignment="1" applyProtection="1">
      <alignment horizontal="center" vertical="center" wrapText="1"/>
    </xf>
    <xf numFmtId="164" fontId="10" fillId="9" borderId="14" xfId="4" applyFont="1" applyFill="1" applyBorder="1" applyAlignment="1" applyProtection="1">
      <alignment horizontal="center" vertical="center" wrapText="1"/>
    </xf>
    <xf numFmtId="164" fontId="10" fillId="9" borderId="26" xfId="4" applyFont="1" applyFill="1" applyBorder="1" applyAlignment="1" applyProtection="1">
      <alignment horizontal="center" vertical="center" wrapText="1"/>
    </xf>
    <xf numFmtId="164" fontId="10" fillId="9" borderId="39" xfId="4" applyFont="1" applyFill="1" applyBorder="1" applyAlignment="1" applyProtection="1">
      <alignment horizontal="center" vertical="center" wrapText="1"/>
    </xf>
    <xf numFmtId="164" fontId="10" fillId="9" borderId="19" xfId="4" applyFont="1" applyFill="1" applyBorder="1" applyAlignment="1" applyProtection="1">
      <alignment horizontal="center" vertical="center" wrapText="1"/>
    </xf>
    <xf numFmtId="164" fontId="10" fillId="9" borderId="1" xfId="5" applyFont="1" applyFill="1" applyBorder="1" applyAlignment="1" applyProtection="1">
      <alignment horizontal="center" vertical="center" wrapText="1"/>
    </xf>
    <xf numFmtId="164" fontId="10" fillId="9" borderId="40" xfId="5" applyFont="1" applyFill="1" applyBorder="1" applyAlignment="1" applyProtection="1">
      <alignment horizontal="center" vertical="center" wrapText="1"/>
    </xf>
    <xf numFmtId="164" fontId="10" fillId="9" borderId="19" xfId="5" applyFont="1" applyFill="1" applyBorder="1" applyAlignment="1" applyProtection="1">
      <alignment horizontal="center" vertical="center" wrapText="1"/>
    </xf>
    <xf numFmtId="164" fontId="10" fillId="9" borderId="40" xfId="4" applyFont="1" applyFill="1" applyBorder="1" applyAlignment="1" applyProtection="1">
      <alignment horizontal="center" vertical="center" wrapText="1"/>
    </xf>
    <xf numFmtId="164" fontId="10" fillId="9" borderId="1" xfId="4" applyFont="1" applyFill="1" applyBorder="1" applyAlignment="1" applyProtection="1">
      <alignment horizontal="center" vertical="center" wrapText="1"/>
    </xf>
    <xf numFmtId="164" fontId="10" fillId="9" borderId="22" xfId="5" applyFont="1" applyFill="1" applyBorder="1" applyAlignment="1" applyProtection="1">
      <alignment horizontal="center" vertical="center" wrapText="1"/>
    </xf>
    <xf numFmtId="164" fontId="10" fillId="9" borderId="27" xfId="4" applyFont="1" applyFill="1" applyBorder="1" applyAlignment="1" applyProtection="1">
      <alignment horizontal="center" vertical="center" wrapText="1"/>
    </xf>
    <xf numFmtId="164" fontId="10" fillId="9" borderId="2" xfId="1" applyFont="1" applyFill="1" applyBorder="1" applyAlignment="1" applyProtection="1">
      <alignment horizontal="center" vertical="center" wrapText="1"/>
    </xf>
    <xf numFmtId="164" fontId="10" fillId="9" borderId="6" xfId="1" applyFont="1" applyFill="1" applyBorder="1" applyAlignment="1" applyProtection="1">
      <alignment horizontal="center" vertical="center" wrapText="1"/>
    </xf>
    <xf numFmtId="44" fontId="10" fillId="9" borderId="41" xfId="2" applyFont="1" applyFill="1" applyBorder="1" applyAlignment="1" applyProtection="1">
      <alignment horizontal="center" vertical="center" wrapText="1"/>
    </xf>
    <xf numFmtId="44" fontId="10" fillId="9" borderId="12" xfId="2" applyFont="1" applyFill="1" applyBorder="1" applyAlignment="1" applyProtection="1">
      <alignment horizontal="center" vertical="center" wrapText="1"/>
    </xf>
    <xf numFmtId="164" fontId="10" fillId="9" borderId="25" xfId="5" applyFont="1" applyFill="1" applyBorder="1" applyAlignment="1" applyProtection="1">
      <alignment horizontal="center" vertical="center" wrapText="1"/>
    </xf>
    <xf numFmtId="164" fontId="10" fillId="9" borderId="3" xfId="5" applyFont="1" applyFill="1" applyBorder="1" applyAlignment="1" applyProtection="1">
      <alignment horizontal="center" vertical="center" wrapText="1"/>
    </xf>
    <xf numFmtId="164" fontId="10" fillId="9" borderId="3" xfId="1" applyFont="1" applyFill="1" applyBorder="1" applyAlignment="1" applyProtection="1">
      <alignment horizontal="center" vertical="center" wrapText="1"/>
    </xf>
    <xf numFmtId="0" fontId="10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9" borderId="3" xfId="1" applyNumberFormat="1" applyFont="1" applyFill="1" applyBorder="1" applyAlignment="1" applyProtection="1">
      <alignment horizontal="center" vertical="center" wrapText="1"/>
    </xf>
    <xf numFmtId="44" fontId="10" fillId="9" borderId="1" xfId="2" applyFont="1" applyFill="1" applyBorder="1" applyAlignment="1" applyProtection="1">
      <alignment horizontal="center" vertical="center" wrapText="1"/>
    </xf>
    <xf numFmtId="165" fontId="10" fillId="8" borderId="12" xfId="1" applyNumberFormat="1" applyFont="1" applyFill="1" applyBorder="1" applyAlignment="1" applyProtection="1">
      <alignment horizontal="center" vertical="center" wrapText="1"/>
    </xf>
    <xf numFmtId="165" fontId="10" fillId="8" borderId="3" xfId="1" applyNumberFormat="1" applyFont="1" applyFill="1" applyBorder="1" applyAlignment="1" applyProtection="1">
      <alignment horizontal="center" vertical="center" wrapText="1"/>
    </xf>
    <xf numFmtId="164" fontId="11" fillId="9" borderId="12" xfId="1" applyFont="1" applyFill="1" applyBorder="1" applyAlignment="1" applyProtection="1">
      <alignment horizontal="center" vertical="center" wrapText="1"/>
    </xf>
    <xf numFmtId="164" fontId="11" fillId="9" borderId="3" xfId="1" applyFont="1" applyFill="1" applyBorder="1" applyAlignment="1" applyProtection="1">
      <alignment horizontal="center" vertical="center" wrapText="1"/>
    </xf>
    <xf numFmtId="164" fontId="11" fillId="9" borderId="12" xfId="4" applyFont="1" applyFill="1" applyBorder="1" applyAlignment="1" applyProtection="1">
      <alignment horizontal="center" vertical="center" wrapText="1"/>
    </xf>
    <xf numFmtId="164" fontId="11" fillId="9" borderId="3" xfId="4" applyFont="1" applyFill="1" applyBorder="1" applyAlignment="1" applyProtection="1">
      <alignment horizontal="center" vertical="center" wrapText="1"/>
    </xf>
    <xf numFmtId="164" fontId="10" fillId="9" borderId="10" xfId="1" applyFont="1" applyFill="1" applyBorder="1" applyAlignment="1" applyProtection="1">
      <alignment horizontal="center" vertical="center" wrapText="1"/>
    </xf>
    <xf numFmtId="0" fontId="24" fillId="6" borderId="35" xfId="0" applyFont="1" applyFill="1" applyBorder="1" applyAlignment="1" applyProtection="1">
      <alignment vertical="center"/>
      <protection locked="0"/>
    </xf>
    <xf numFmtId="0" fontId="24" fillId="0" borderId="36" xfId="0" applyFont="1" applyBorder="1" applyAlignment="1" applyProtection="1">
      <alignment vertical="center"/>
      <protection locked="0"/>
    </xf>
    <xf numFmtId="0" fontId="24" fillId="0" borderId="37" xfId="0" applyFont="1" applyBorder="1" applyAlignment="1" applyProtection="1">
      <alignment vertical="center"/>
      <protection locked="0"/>
    </xf>
    <xf numFmtId="0" fontId="24" fillId="6" borderId="31" xfId="0" applyFont="1" applyFill="1" applyBorder="1" applyAlignment="1" applyProtection="1">
      <alignment vertical="center"/>
      <protection locked="0"/>
    </xf>
    <xf numFmtId="0" fontId="24" fillId="0" borderId="47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48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166" fontId="10" fillId="8" borderId="42" xfId="0" applyNumberFormat="1" applyFont="1" applyFill="1" applyBorder="1" applyAlignment="1">
      <alignment horizontal="center" vertical="center"/>
    </xf>
    <xf numFmtId="164" fontId="10" fillId="8" borderId="42" xfId="1" applyFont="1" applyFill="1" applyBorder="1" applyAlignment="1" applyProtection="1">
      <alignment horizontal="center" vertical="center" wrapText="1"/>
    </xf>
    <xf numFmtId="49" fontId="10" fillId="8" borderId="42" xfId="0" applyNumberFormat="1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/>
    </xf>
    <xf numFmtId="1" fontId="10" fillId="8" borderId="42" xfId="0" applyNumberFormat="1" applyFont="1" applyFill="1" applyBorder="1" applyAlignment="1" applyProtection="1">
      <alignment horizontal="center" vertical="center"/>
      <protection locked="0"/>
    </xf>
    <xf numFmtId="1" fontId="12" fillId="8" borderId="42" xfId="0" applyNumberFormat="1" applyFont="1" applyFill="1" applyBorder="1" applyAlignment="1" applyProtection="1">
      <alignment horizontal="center" vertical="center"/>
      <protection locked="0"/>
    </xf>
    <xf numFmtId="166" fontId="10" fillId="8" borderId="1" xfId="0" applyNumberFormat="1" applyFont="1" applyFill="1" applyBorder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1" fontId="10" fillId="8" borderId="1" xfId="0" applyNumberFormat="1" applyFont="1" applyFill="1" applyBorder="1" applyAlignment="1" applyProtection="1">
      <alignment horizontal="center" vertical="center"/>
      <protection locked="0"/>
    </xf>
    <xf numFmtId="1" fontId="12" fillId="8" borderId="1" xfId="0" applyNumberFormat="1" applyFont="1" applyFill="1" applyBorder="1" applyAlignment="1" applyProtection="1">
      <alignment horizontal="center" vertical="center"/>
      <protection locked="0"/>
    </xf>
    <xf numFmtId="164" fontId="5" fillId="8" borderId="1" xfId="3" applyNumberFormat="1" applyFill="1" applyBorder="1" applyAlignment="1" applyProtection="1">
      <alignment horizontal="center" vertical="center" wrapText="1"/>
      <protection locked="0"/>
    </xf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</cellXfs>
  <cellStyles count="9">
    <cellStyle name="Currency" xfId="1" builtinId="4"/>
    <cellStyle name="Currency 2" xfId="2" xr:uid="{00000000-0005-0000-0000-000000000000}"/>
    <cellStyle name="Hyperlink" xfId="3" builtinId="8"/>
    <cellStyle name="Monétaire 2" xfId="4" xr:uid="{00000000-0005-0000-0000-000003000000}"/>
    <cellStyle name="Monétaire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</cellStyles>
  <dxfs count="0"/>
  <tableStyles count="0" defaultTableStyle="TableStyleMedium9" defaultPivotStyle="PivotStyleLight16"/>
  <colors>
    <mruColors>
      <color rgb="FFFFCC00"/>
      <color rgb="FF66FF33"/>
      <color rgb="FF99FF99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2</xdr:row>
      <xdr:rowOff>95249</xdr:rowOff>
    </xdr:from>
    <xdr:to>
      <xdr:col>5</xdr:col>
      <xdr:colOff>9525</xdr:colOff>
      <xdr:row>11</xdr:row>
      <xdr:rowOff>158404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9C7139-7B00-1AFB-F5CC-293E69EF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419099"/>
          <a:ext cx="5438776" cy="1530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891540</xdr:colOff>
      <xdr:row>0</xdr:row>
      <xdr:rowOff>53340</xdr:rowOff>
    </xdr:from>
    <xdr:to>
      <xdr:col>4</xdr:col>
      <xdr:colOff>335042</xdr:colOff>
      <xdr:row>8</xdr:row>
      <xdr:rowOff>190262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B613DD-9F1A-5F5A-192F-F64E1F6A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53340"/>
          <a:ext cx="1904762" cy="1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1450975</xdr:colOff>
      <xdr:row>1</xdr:row>
      <xdr:rowOff>44450</xdr:rowOff>
    </xdr:from>
    <xdr:to>
      <xdr:col>1</xdr:col>
      <xdr:colOff>3285252</xdr:colOff>
      <xdr:row>11</xdr:row>
      <xdr:rowOff>105172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0445D1-8DA1-4044-B5CC-FD762848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234950"/>
          <a:ext cx="1834277" cy="196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lucette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C8B4-5882-4C4E-9465-1CAD2C6974EE}">
  <sheetPr codeName="Sheet1">
    <pageSetUpPr fitToPage="1"/>
  </sheetPr>
  <dimension ref="C1:G51"/>
  <sheetViews>
    <sheetView tabSelected="1" topLeftCell="A16" zoomScaleNormal="100" zoomScaleSheetLayoutView="100" workbookViewId="0">
      <selection activeCell="E35" sqref="E35"/>
    </sheetView>
  </sheetViews>
  <sheetFormatPr defaultColWidth="8.88671875" defaultRowHeight="13.2" x14ac:dyDescent="0.25"/>
  <cols>
    <col min="1" max="2" width="8.88671875" style="67"/>
    <col min="3" max="3" width="5.6640625" style="67" customWidth="1"/>
    <col min="4" max="5" width="40.6640625" style="67" customWidth="1"/>
    <col min="6" max="16384" width="8.88671875" style="67"/>
  </cols>
  <sheetData>
    <row r="1" spans="3:7" x14ac:dyDescent="0.25">
      <c r="C1" s="186"/>
      <c r="D1" s="186"/>
      <c r="E1" s="186"/>
      <c r="F1" s="186"/>
    </row>
    <row r="2" spans="3:7" x14ac:dyDescent="0.25">
      <c r="C2" s="186"/>
      <c r="D2" s="186"/>
      <c r="E2" s="186"/>
      <c r="F2" s="186"/>
    </row>
    <row r="3" spans="3:7" ht="13.8" thickBot="1" x14ac:dyDescent="0.3">
      <c r="C3" s="186"/>
      <c r="D3" s="186"/>
      <c r="E3" s="186"/>
      <c r="F3" s="186"/>
    </row>
    <row r="4" spans="3:7" x14ac:dyDescent="0.25">
      <c r="C4" s="186"/>
      <c r="D4" s="474"/>
      <c r="E4" s="475"/>
      <c r="F4" s="186"/>
    </row>
    <row r="5" spans="3:7" x14ac:dyDescent="0.25">
      <c r="C5" s="186"/>
      <c r="D5" s="476"/>
      <c r="E5" s="477"/>
      <c r="F5" s="186"/>
    </row>
    <row r="6" spans="3:7" x14ac:dyDescent="0.25">
      <c r="C6" s="186"/>
      <c r="D6" s="476"/>
      <c r="E6" s="477"/>
      <c r="F6" s="186"/>
    </row>
    <row r="7" spans="3:7" x14ac:dyDescent="0.25">
      <c r="C7" s="186"/>
      <c r="D7" s="476"/>
      <c r="E7" s="477"/>
      <c r="F7" s="186"/>
    </row>
    <row r="8" spans="3:7" x14ac:dyDescent="0.25">
      <c r="C8" s="186"/>
      <c r="D8" s="476"/>
      <c r="E8" s="477"/>
      <c r="F8" s="186"/>
    </row>
    <row r="9" spans="3:7" x14ac:dyDescent="0.25">
      <c r="C9" s="186"/>
      <c r="D9" s="476"/>
      <c r="E9" s="477"/>
      <c r="F9" s="186"/>
    </row>
    <row r="10" spans="3:7" x14ac:dyDescent="0.25">
      <c r="C10" s="186"/>
      <c r="D10" s="476"/>
      <c r="E10" s="477"/>
      <c r="F10" s="186"/>
    </row>
    <row r="11" spans="3:7" x14ac:dyDescent="0.25">
      <c r="C11" s="186"/>
      <c r="D11" s="476"/>
      <c r="E11" s="477"/>
      <c r="F11" s="186"/>
    </row>
    <row r="12" spans="3:7" x14ac:dyDescent="0.25">
      <c r="C12" s="186"/>
      <c r="D12" s="476"/>
      <c r="E12" s="477"/>
      <c r="F12" s="186"/>
    </row>
    <row r="13" spans="3:7" x14ac:dyDescent="0.25">
      <c r="C13" s="186"/>
      <c r="D13" s="478"/>
      <c r="E13" s="479"/>
      <c r="F13" s="186"/>
    </row>
    <row r="14" spans="3:7" s="68" customFormat="1" ht="30" customHeight="1" x14ac:dyDescent="0.25">
      <c r="C14" s="187"/>
      <c r="D14" s="607" t="s">
        <v>1473</v>
      </c>
      <c r="E14" s="608"/>
      <c r="F14" s="473"/>
      <c r="G14" s="472"/>
    </row>
    <row r="15" spans="3:7" s="68" customFormat="1" ht="30" customHeight="1" x14ac:dyDescent="0.25">
      <c r="C15" s="187"/>
      <c r="D15" s="607" t="s">
        <v>1474</v>
      </c>
      <c r="E15" s="608"/>
      <c r="F15" s="187"/>
    </row>
    <row r="16" spans="3:7" s="68" customFormat="1" ht="30" customHeight="1" x14ac:dyDescent="0.25">
      <c r="C16" s="187"/>
      <c r="D16" s="607" t="s">
        <v>1475</v>
      </c>
      <c r="E16" s="608" t="s">
        <v>1472</v>
      </c>
      <c r="F16" s="187"/>
    </row>
    <row r="17" spans="3:6" s="68" customFormat="1" ht="30" customHeight="1" x14ac:dyDescent="0.25">
      <c r="C17" s="187"/>
      <c r="D17" s="607" t="s">
        <v>1476</v>
      </c>
      <c r="E17" s="608" t="s">
        <v>1472</v>
      </c>
      <c r="F17" s="187"/>
    </row>
    <row r="18" spans="3:6" s="68" customFormat="1" ht="30" customHeight="1" x14ac:dyDescent="0.25">
      <c r="C18" s="187"/>
      <c r="D18" s="607" t="s">
        <v>1477</v>
      </c>
      <c r="E18" s="608" t="s">
        <v>1472</v>
      </c>
      <c r="F18" s="187"/>
    </row>
    <row r="19" spans="3:6" x14ac:dyDescent="0.25">
      <c r="C19" s="186"/>
      <c r="D19" s="478"/>
      <c r="E19" s="479"/>
      <c r="F19" s="186"/>
    </row>
    <row r="20" spans="3:6" s="69" customFormat="1" ht="17.399999999999999" x14ac:dyDescent="0.3">
      <c r="C20" s="133"/>
      <c r="D20" s="599" t="s">
        <v>840</v>
      </c>
      <c r="E20" s="600"/>
      <c r="F20" s="133"/>
    </row>
    <row r="21" spans="3:6" s="69" customFormat="1" ht="17.399999999999999" x14ac:dyDescent="0.3">
      <c r="C21" s="133"/>
      <c r="D21" s="597"/>
      <c r="E21" s="598"/>
      <c r="F21" s="133"/>
    </row>
    <row r="22" spans="3:6" s="69" customFormat="1" ht="17.399999999999999" x14ac:dyDescent="0.3">
      <c r="C22" s="133"/>
      <c r="D22" s="595" t="s">
        <v>841</v>
      </c>
      <c r="E22" s="596"/>
      <c r="F22" s="133"/>
    </row>
    <row r="23" spans="3:6" s="69" customFormat="1" ht="17.399999999999999" x14ac:dyDescent="0.3">
      <c r="C23" s="133"/>
      <c r="D23" s="595" t="s">
        <v>842</v>
      </c>
      <c r="E23" s="596"/>
      <c r="F23" s="133"/>
    </row>
    <row r="24" spans="3:6" s="69" customFormat="1" ht="17.399999999999999" x14ac:dyDescent="0.3">
      <c r="C24" s="133"/>
      <c r="D24" s="595" t="s">
        <v>843</v>
      </c>
      <c r="E24" s="596"/>
      <c r="F24" s="133"/>
    </row>
    <row r="25" spans="3:6" s="69" customFormat="1" ht="17.399999999999999" x14ac:dyDescent="0.3">
      <c r="C25" s="133"/>
      <c r="D25" s="595"/>
      <c r="E25" s="596"/>
      <c r="F25" s="133"/>
    </row>
    <row r="26" spans="3:6" s="69" customFormat="1" ht="17.399999999999999" x14ac:dyDescent="0.3">
      <c r="C26" s="133"/>
      <c r="D26" s="595" t="s">
        <v>983</v>
      </c>
      <c r="E26" s="596"/>
      <c r="F26" s="133"/>
    </row>
    <row r="27" spans="3:6" s="69" customFormat="1" ht="17.399999999999999" x14ac:dyDescent="0.3">
      <c r="C27" s="133"/>
      <c r="D27" s="595"/>
      <c r="E27" s="596"/>
      <c r="F27" s="133"/>
    </row>
    <row r="28" spans="3:6" s="69" customFormat="1" ht="17.399999999999999" x14ac:dyDescent="0.3">
      <c r="C28" s="133"/>
      <c r="D28" s="595" t="s">
        <v>984</v>
      </c>
      <c r="E28" s="596"/>
      <c r="F28" s="133"/>
    </row>
    <row r="29" spans="3:6" s="69" customFormat="1" ht="17.399999999999999" x14ac:dyDescent="0.3">
      <c r="C29" s="133"/>
      <c r="D29" s="597"/>
      <c r="E29" s="598"/>
      <c r="F29" s="133"/>
    </row>
    <row r="30" spans="3:6" s="69" customFormat="1" ht="17.399999999999999" x14ac:dyDescent="0.3">
      <c r="C30" s="133"/>
      <c r="D30" s="599" t="s">
        <v>783</v>
      </c>
      <c r="E30" s="600"/>
      <c r="F30" s="133"/>
    </row>
    <row r="31" spans="3:6" ht="13.8" thickBot="1" x14ac:dyDescent="0.3">
      <c r="C31" s="186"/>
      <c r="D31" s="480"/>
      <c r="E31" s="481"/>
      <c r="F31" s="186"/>
    </row>
    <row r="32" spans="3:6" s="70" customFormat="1" ht="18" thickBot="1" x14ac:dyDescent="0.3">
      <c r="C32" s="188"/>
      <c r="D32" s="603" t="s">
        <v>844</v>
      </c>
      <c r="E32" s="604"/>
      <c r="F32" s="188"/>
    </row>
    <row r="33" spans="4:5" s="70" customFormat="1" ht="17.399999999999999" customHeight="1" x14ac:dyDescent="0.25">
      <c r="D33" s="71"/>
      <c r="E33" s="71"/>
    </row>
    <row r="34" spans="4:5" s="70" customFormat="1" ht="17.399999999999999" customHeight="1" x14ac:dyDescent="0.25">
      <c r="D34" s="72" t="s">
        <v>1428</v>
      </c>
      <c r="E34" s="72" t="s">
        <v>1429</v>
      </c>
    </row>
    <row r="35" spans="4:5" s="70" customFormat="1" ht="17.399999999999999" customHeight="1" x14ac:dyDescent="0.25">
      <c r="D35" s="72" t="s">
        <v>1430</v>
      </c>
      <c r="E35" s="72" t="s">
        <v>784</v>
      </c>
    </row>
    <row r="36" spans="4:5" s="70" customFormat="1" ht="17.399999999999999" customHeight="1" x14ac:dyDescent="0.25">
      <c r="D36" s="72" t="s">
        <v>1431</v>
      </c>
      <c r="E36" s="72" t="s">
        <v>839</v>
      </c>
    </row>
    <row r="37" spans="4:5" ht="15" x14ac:dyDescent="0.25">
      <c r="D37" s="72" t="s">
        <v>1432</v>
      </c>
      <c r="E37" s="72" t="s">
        <v>785</v>
      </c>
    </row>
    <row r="38" spans="4:5" ht="15" x14ac:dyDescent="0.25">
      <c r="D38" s="72" t="s">
        <v>1463</v>
      </c>
      <c r="E38" s="72" t="s">
        <v>787</v>
      </c>
    </row>
    <row r="39" spans="4:5" ht="15" x14ac:dyDescent="0.25">
      <c r="D39" s="72" t="s">
        <v>1433</v>
      </c>
      <c r="E39" s="72" t="s">
        <v>786</v>
      </c>
    </row>
    <row r="40" spans="4:5" ht="15" x14ac:dyDescent="0.25">
      <c r="D40" s="72" t="s">
        <v>1434</v>
      </c>
      <c r="E40" s="72" t="s">
        <v>788</v>
      </c>
    </row>
    <row r="41" spans="4:5" ht="15" x14ac:dyDescent="0.25">
      <c r="D41" s="72" t="s">
        <v>1435</v>
      </c>
      <c r="E41" s="73" t="s">
        <v>789</v>
      </c>
    </row>
    <row r="42" spans="4:5" ht="15" x14ac:dyDescent="0.25">
      <c r="D42" s="74"/>
      <c r="E42" s="72" t="s">
        <v>790</v>
      </c>
    </row>
    <row r="43" spans="4:5" ht="15.6" thickBot="1" x14ac:dyDescent="0.3">
      <c r="D43" s="75"/>
      <c r="E43" s="75"/>
    </row>
    <row r="44" spans="4:5" ht="17.399999999999999" x14ac:dyDescent="0.3">
      <c r="D44" s="601" t="s">
        <v>1461</v>
      </c>
      <c r="E44" s="602"/>
    </row>
    <row r="45" spans="4:5" x14ac:dyDescent="0.25">
      <c r="D45" s="482"/>
      <c r="E45" s="483"/>
    </row>
    <row r="46" spans="4:5" ht="17.399999999999999" x14ac:dyDescent="0.25">
      <c r="D46" s="609" t="s">
        <v>845</v>
      </c>
      <c r="E46" s="610"/>
    </row>
    <row r="47" spans="4:5" x14ac:dyDescent="0.25">
      <c r="D47" s="611" t="s">
        <v>1436</v>
      </c>
      <c r="E47" s="612"/>
    </row>
    <row r="48" spans="4:5" ht="17.399999999999999" x14ac:dyDescent="0.25">
      <c r="D48" s="609" t="s">
        <v>985</v>
      </c>
      <c r="E48" s="610"/>
    </row>
    <row r="49" spans="4:5" x14ac:dyDescent="0.25">
      <c r="D49" s="482"/>
      <c r="E49" s="483"/>
    </row>
    <row r="50" spans="4:5" ht="13.8" thickBot="1" x14ac:dyDescent="0.3">
      <c r="D50" s="605" t="s">
        <v>1455</v>
      </c>
      <c r="E50" s="606"/>
    </row>
    <row r="51" spans="4:5" x14ac:dyDescent="0.25">
      <c r="D51" s="131"/>
    </row>
  </sheetData>
  <sheetProtection algorithmName="SHA-512" hashValue="JWiaRyv+OSfu85c45nNG9HJ7ODOW7BoBgmAHFhZZBivmptW6ptKKg4rez14G5XeEry+srAD6dGwgPtYZd8gykw==" saltValue="bAVAbUBezhSLwYj0Lg3VHg==" spinCount="100000" sheet="1" objects="1" scenarios="1"/>
  <mergeCells count="22">
    <mergeCell ref="D50:E50"/>
    <mergeCell ref="D25:E25"/>
    <mergeCell ref="D21:E21"/>
    <mergeCell ref="D14:E14"/>
    <mergeCell ref="D20:E20"/>
    <mergeCell ref="D22:E22"/>
    <mergeCell ref="D23:E23"/>
    <mergeCell ref="D15:E15"/>
    <mergeCell ref="D16:E16"/>
    <mergeCell ref="D17:E17"/>
    <mergeCell ref="D18:E18"/>
    <mergeCell ref="D24:E24"/>
    <mergeCell ref="D46:E46"/>
    <mergeCell ref="D47:E47"/>
    <mergeCell ref="D48:E48"/>
    <mergeCell ref="D26:E26"/>
    <mergeCell ref="D27:E27"/>
    <mergeCell ref="D28:E28"/>
    <mergeCell ref="D29:E29"/>
    <mergeCell ref="D30:E30"/>
    <mergeCell ref="D44:E44"/>
    <mergeCell ref="D32:E32"/>
  </mergeCells>
  <hyperlinks>
    <hyperlink ref="E42" location="'Soft Drinks Juices Water'!A1" display="17. Soft Drinks, Juices &amp; Water" xr:uid="{D9BEEE24-4DD8-42CF-9C7D-226F8DAF8762}"/>
    <hyperlink ref="E41" location="' Wine Cellar'!A1" display="16. Wine Cellar" xr:uid="{34764D3E-2006-4978-95AD-D8A3854A0F1C}"/>
    <hyperlink ref="E40" location="Champagne!A1" display="15. Champagne" xr:uid="{BB527177-0505-44A9-91C2-5C791581CC5E}"/>
    <hyperlink ref="E39" location="'Alcohol and Beers'!A1" display="14. Alcohol &amp; Beers" xr:uid="{63D57FDC-A4D0-4FD8-9921-711771C79DAF}"/>
    <hyperlink ref="E38" location="'Fruits and Veggies'!A1" display="13. Fresh Fruits &amp; Vegetables" xr:uid="{0498672B-8026-455E-99AD-CC951A159D8C}"/>
    <hyperlink ref="E37" location="'Syrups Honey Jams tea coffee'!A1" display="12. Syrups, Honey, Jam, Tea &amp; Coffee" xr:uid="{0D8EA84F-5903-47C0-BF1E-74CC7E195329}"/>
    <hyperlink ref="E36" location="'Premium Frozen Seafood'!A1" display="11. Premium Frozen Seafood &amp; Smoked Fish" xr:uid="{B25D7932-2415-4ED6-A072-1DC696B5A96B}"/>
    <hyperlink ref="E35" location="'Premium Frozen Meat'!A1" display="10. Premium Frozen Meat" xr:uid="{28730CD3-AB8B-46BE-ABFB-76BE64CDEBCA}"/>
    <hyperlink ref="E34" location="Miscellaneous!A1" display="9.  Miscellaneous" xr:uid="{50AC37FF-EF81-4A52-A22C-4654C30C06B9}"/>
    <hyperlink ref="D41" location="'Italian Premium'!A1" display="8.  Italian Premium" xr:uid="{847648C1-998B-4D3A-8E16-467932051B48}"/>
    <hyperlink ref="D40" location="'Frozen Ice Cream Pastries'!A1" display="7.  Frozen: Ice Cream, Pastries, etc" xr:uid="{5A52F94C-0569-4E91-8498-01098579E8AF}"/>
    <hyperlink ref="D39" location="'Condiments, Spices, Salt Peppe '!A1" display="6.  Condiments, spices, Salts &amp; Peppers" xr:uid="{4848D828-123F-424E-A3C2-D0FAEAAB500B}"/>
    <hyperlink ref="D38" location="'Chocolate Valrhona &amp; Cake'!A1" display="5.  Valrhona Chocolate &amp; Birthday Cakes" xr:uid="{D33E4F05-E32D-40BD-8DA2-5E9AE6BAA7B5}"/>
    <hyperlink ref="D37" location="'Cheeses &amp; Dairies'!A1" display="4.  Cheeses &amp; Dairy" xr:uid="{8A29077E-1A90-440E-8877-F246C6366611}"/>
    <hyperlink ref="D36" location="'Cold Cuts Deli'!A1" display="3.  Cold Cuts &amp; Deli" xr:uid="{36F0A199-C574-4689-B558-AF99BAC73EEF}"/>
    <hyperlink ref="D35" location="'Caviar Petrossian'!A1" display="2.  Caviar &amp; Petrossian Selection" xr:uid="{9217C323-360C-4CF6-A507-3614031ECEDB}"/>
    <hyperlink ref="D34" location="'Asiatic Premium'!A1" display="1.  Asiatic Premium" xr:uid="{155DA75E-700C-468D-8A93-F12BBD4087DD}"/>
    <hyperlink ref="D47" r:id="rId1" display="orderlucette@gmail.com " xr:uid="{E96A18D0-5B1B-4A1C-8B19-62B18B1CC007}"/>
    <hyperlink ref="D50:E50" location="Subtotal!A1" display="Subtotal: This total excludes fruits, vegetables, and any additional unlisted items." xr:uid="{52FD289D-CE51-4DD5-8528-C86640284AAB}"/>
    <hyperlink ref="D44:E44" location="'Wish Lists We''ll Look!'!A1" display="Your Special Requests : We're on the Case!" xr:uid="{AD46961B-8610-46A4-94BB-1BDF7CBD54F5}"/>
  </hyperlinks>
  <pageMargins left="0.7" right="0.7" top="0.75" bottom="0.75" header="0.3" footer="0.3"/>
  <pageSetup paperSize="9" scale="7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_SCRIPT_08"/>
  <dimension ref="A1:H75"/>
  <sheetViews>
    <sheetView showGridLines="0" topLeftCell="A18" zoomScale="102" zoomScaleNormal="102" workbookViewId="0">
      <selection activeCell="H61" sqref="H61"/>
    </sheetView>
  </sheetViews>
  <sheetFormatPr defaultColWidth="11.44140625" defaultRowHeight="20.100000000000001" customHeight="1" x14ac:dyDescent="0.25"/>
  <cols>
    <col min="1" max="1" width="6.33203125" style="163" bestFit="1" customWidth="1"/>
    <col min="2" max="2" width="32.5546875" style="163" bestFit="1" customWidth="1"/>
    <col min="3" max="3" width="29.33203125" style="163" bestFit="1" customWidth="1"/>
    <col min="4" max="4" width="5.6640625" style="3" customWidth="1"/>
    <col min="5" max="5" width="7" style="163" bestFit="1" customWidth="1"/>
    <col min="6" max="6" width="14.33203125" style="194" bestFit="1" customWidth="1"/>
    <col min="7" max="7" width="14.33203125" style="194" hidden="1" customWidth="1"/>
    <col min="8" max="8" width="20.6640625" style="3" bestFit="1" customWidth="1"/>
    <col min="9" max="256" width="9.109375" style="3" customWidth="1"/>
    <col min="257" max="16384" width="11.44140625" style="3"/>
  </cols>
  <sheetData>
    <row r="1" spans="1:8" ht="20.100000000000001" customHeight="1" x14ac:dyDescent="0.25">
      <c r="A1" s="642" t="s">
        <v>101</v>
      </c>
      <c r="B1" s="642" t="s">
        <v>109</v>
      </c>
      <c r="C1" s="642" t="s">
        <v>109</v>
      </c>
      <c r="D1" s="110" t="s">
        <v>986</v>
      </c>
      <c r="E1" s="499" t="s">
        <v>987</v>
      </c>
      <c r="F1" s="191" t="s">
        <v>56</v>
      </c>
      <c r="G1" s="191" t="s">
        <v>1462</v>
      </c>
      <c r="H1" s="111"/>
    </row>
    <row r="2" spans="1:8" ht="20.100000000000001" customHeight="1" x14ac:dyDescent="0.25">
      <c r="A2" s="642"/>
      <c r="B2" s="644"/>
      <c r="C2" s="644"/>
      <c r="D2" s="110" t="s">
        <v>2</v>
      </c>
      <c r="E2" s="499" t="s">
        <v>988</v>
      </c>
      <c r="F2" s="190" t="s">
        <v>55</v>
      </c>
      <c r="G2" s="190"/>
      <c r="H2" s="111"/>
    </row>
    <row r="3" spans="1:8" ht="20.100000000000001" customHeight="1" x14ac:dyDescent="0.25">
      <c r="A3" s="173">
        <v>7085</v>
      </c>
      <c r="B3" s="291" t="s">
        <v>1309</v>
      </c>
      <c r="C3" s="292" t="s">
        <v>110</v>
      </c>
      <c r="D3" s="37"/>
      <c r="E3" s="507" t="s">
        <v>1285</v>
      </c>
      <c r="F3" s="310">
        <v>9.8000000000000007</v>
      </c>
      <c r="G3" s="310">
        <f>F3*D3</f>
        <v>0</v>
      </c>
      <c r="H3" s="112"/>
    </row>
    <row r="4" spans="1:8" ht="20.100000000000001" customHeight="1" x14ac:dyDescent="0.25">
      <c r="A4" s="173">
        <v>7103</v>
      </c>
      <c r="B4" s="291" t="s">
        <v>1036</v>
      </c>
      <c r="C4" s="292" t="s">
        <v>1310</v>
      </c>
      <c r="D4" s="37"/>
      <c r="E4" s="507" t="s">
        <v>1286</v>
      </c>
      <c r="F4" s="310">
        <v>20.399999999999999</v>
      </c>
      <c r="G4" s="310">
        <f t="shared" ref="G4:G67" si="0">F4*D4</f>
        <v>0</v>
      </c>
      <c r="H4" s="112"/>
    </row>
    <row r="5" spans="1:8" ht="20.100000000000001" customHeight="1" x14ac:dyDescent="0.25">
      <c r="A5" s="157">
        <v>7097</v>
      </c>
      <c r="B5" s="291" t="s">
        <v>111</v>
      </c>
      <c r="C5" s="292" t="s">
        <v>112</v>
      </c>
      <c r="D5" s="37"/>
      <c r="E5" s="508" t="s">
        <v>1126</v>
      </c>
      <c r="F5" s="310">
        <v>12.9</v>
      </c>
      <c r="G5" s="310">
        <f t="shared" si="0"/>
        <v>0</v>
      </c>
      <c r="H5" s="112"/>
    </row>
    <row r="6" spans="1:8" ht="20.100000000000001" customHeight="1" x14ac:dyDescent="0.25">
      <c r="A6" s="173">
        <v>4489</v>
      </c>
      <c r="B6" s="209" t="s">
        <v>867</v>
      </c>
      <c r="C6" s="209" t="s">
        <v>868</v>
      </c>
      <c r="D6" s="2"/>
      <c r="E6" s="173" t="s">
        <v>1200</v>
      </c>
      <c r="F6" s="281">
        <v>9.9</v>
      </c>
      <c r="G6" s="281">
        <f t="shared" si="0"/>
        <v>0</v>
      </c>
      <c r="H6" s="107"/>
    </row>
    <row r="7" spans="1:8" ht="20.100000000000001" customHeight="1" x14ac:dyDescent="0.25">
      <c r="A7" s="173">
        <v>4490</v>
      </c>
      <c r="B7" s="209" t="s">
        <v>795</v>
      </c>
      <c r="C7" s="209" t="s">
        <v>796</v>
      </c>
      <c r="D7" s="2"/>
      <c r="E7" s="173" t="s">
        <v>1134</v>
      </c>
      <c r="F7" s="281">
        <v>8.1999999999999993</v>
      </c>
      <c r="G7" s="281">
        <f t="shared" si="0"/>
        <v>0</v>
      </c>
      <c r="H7" s="107"/>
    </row>
    <row r="8" spans="1:8" ht="20.100000000000001" customHeight="1" x14ac:dyDescent="0.25">
      <c r="A8" s="173">
        <v>7089</v>
      </c>
      <c r="B8" s="291" t="s">
        <v>113</v>
      </c>
      <c r="C8" s="292" t="s">
        <v>114</v>
      </c>
      <c r="D8" s="37"/>
      <c r="E8" s="508" t="s">
        <v>1134</v>
      </c>
      <c r="F8" s="311">
        <v>4.8</v>
      </c>
      <c r="G8" s="311">
        <f t="shared" si="0"/>
        <v>0</v>
      </c>
      <c r="H8" s="107"/>
    </row>
    <row r="9" spans="1:8" ht="20.100000000000001" customHeight="1" x14ac:dyDescent="0.25">
      <c r="A9" s="173">
        <v>7090</v>
      </c>
      <c r="B9" s="291" t="s">
        <v>115</v>
      </c>
      <c r="C9" s="292" t="s">
        <v>116</v>
      </c>
      <c r="D9" s="39"/>
      <c r="E9" s="509" t="s">
        <v>1134</v>
      </c>
      <c r="F9" s="311">
        <v>4.8</v>
      </c>
      <c r="G9" s="311">
        <f t="shared" si="0"/>
        <v>0</v>
      </c>
      <c r="H9" s="107"/>
    </row>
    <row r="10" spans="1:8" ht="20.100000000000001" customHeight="1" x14ac:dyDescent="0.25">
      <c r="A10" s="173">
        <v>7091</v>
      </c>
      <c r="B10" s="291" t="s">
        <v>1037</v>
      </c>
      <c r="C10" s="292" t="s">
        <v>380</v>
      </c>
      <c r="D10" s="39"/>
      <c r="E10" s="509" t="s">
        <v>1122</v>
      </c>
      <c r="F10" s="311">
        <v>7</v>
      </c>
      <c r="G10" s="311">
        <f t="shared" si="0"/>
        <v>0</v>
      </c>
      <c r="H10" s="107"/>
    </row>
    <row r="11" spans="1:8" ht="20.100000000000001" customHeight="1" x14ac:dyDescent="0.25">
      <c r="A11" s="173">
        <v>7092</v>
      </c>
      <c r="B11" s="291" t="s">
        <v>466</v>
      </c>
      <c r="C11" s="292" t="s">
        <v>467</v>
      </c>
      <c r="D11" s="39"/>
      <c r="E11" s="509" t="s">
        <v>1122</v>
      </c>
      <c r="F11" s="311">
        <v>7</v>
      </c>
      <c r="G11" s="311">
        <f t="shared" si="0"/>
        <v>0</v>
      </c>
      <c r="H11" s="107"/>
    </row>
    <row r="12" spans="1:8" ht="20.100000000000001" customHeight="1" x14ac:dyDescent="0.25">
      <c r="A12" s="173">
        <v>4990</v>
      </c>
      <c r="B12" s="291" t="s">
        <v>342</v>
      </c>
      <c r="C12" s="292" t="s">
        <v>381</v>
      </c>
      <c r="D12" s="39"/>
      <c r="E12" s="509" t="s">
        <v>1222</v>
      </c>
      <c r="F12" s="311">
        <v>7</v>
      </c>
      <c r="G12" s="311">
        <f t="shared" si="0"/>
        <v>0</v>
      </c>
      <c r="H12" s="112"/>
    </row>
    <row r="13" spans="1:8" ht="20.100000000000001" customHeight="1" x14ac:dyDescent="0.25">
      <c r="A13" s="173">
        <v>7094</v>
      </c>
      <c r="B13" s="291" t="s">
        <v>454</v>
      </c>
      <c r="C13" s="292" t="s">
        <v>453</v>
      </c>
      <c r="D13" s="39"/>
      <c r="E13" s="510" t="s">
        <v>1163</v>
      </c>
      <c r="F13" s="311">
        <v>9.4</v>
      </c>
      <c r="G13" s="311">
        <f t="shared" si="0"/>
        <v>0</v>
      </c>
      <c r="H13" s="112"/>
    </row>
    <row r="14" spans="1:8" ht="20.100000000000001" customHeight="1" x14ac:dyDescent="0.25">
      <c r="A14" s="173">
        <v>7093</v>
      </c>
      <c r="B14" s="291" t="s">
        <v>117</v>
      </c>
      <c r="C14" s="292" t="s">
        <v>117</v>
      </c>
      <c r="D14" s="39"/>
      <c r="E14" s="508" t="s">
        <v>1285</v>
      </c>
      <c r="F14" s="310">
        <v>4.9000000000000004</v>
      </c>
      <c r="G14" s="310">
        <f t="shared" si="0"/>
        <v>0</v>
      </c>
      <c r="H14" s="112"/>
    </row>
    <row r="15" spans="1:8" ht="20.100000000000001" customHeight="1" x14ac:dyDescent="0.25">
      <c r="A15" s="173">
        <v>4463</v>
      </c>
      <c r="B15" s="291" t="s">
        <v>382</v>
      </c>
      <c r="C15" s="292" t="s">
        <v>1038</v>
      </c>
      <c r="D15" s="37"/>
      <c r="E15" s="508" t="s">
        <v>1133</v>
      </c>
      <c r="F15" s="310">
        <v>6.9</v>
      </c>
      <c r="G15" s="310">
        <f t="shared" si="0"/>
        <v>0</v>
      </c>
      <c r="H15" s="112"/>
    </row>
    <row r="16" spans="1:8" ht="20.100000000000001" customHeight="1" x14ac:dyDescent="0.25">
      <c r="A16" s="173">
        <v>7095</v>
      </c>
      <c r="B16" s="291" t="s">
        <v>383</v>
      </c>
      <c r="C16" s="292" t="s">
        <v>1311</v>
      </c>
      <c r="D16" s="37"/>
      <c r="E16" s="508" t="s">
        <v>1285</v>
      </c>
      <c r="F16" s="310">
        <v>9.6</v>
      </c>
      <c r="G16" s="310">
        <f t="shared" si="0"/>
        <v>0</v>
      </c>
      <c r="H16" s="112"/>
    </row>
    <row r="17" spans="1:8" ht="20.100000000000001" customHeight="1" x14ac:dyDescent="0.25">
      <c r="A17" s="173">
        <v>4885</v>
      </c>
      <c r="B17" s="291" t="s">
        <v>298</v>
      </c>
      <c r="C17" s="292" t="s">
        <v>384</v>
      </c>
      <c r="D17" s="37"/>
      <c r="E17" s="508" t="s">
        <v>1287</v>
      </c>
      <c r="F17" s="310">
        <v>11.7</v>
      </c>
      <c r="G17" s="310">
        <f t="shared" si="0"/>
        <v>0</v>
      </c>
      <c r="H17" s="112"/>
    </row>
    <row r="18" spans="1:8" ht="20.100000000000001" customHeight="1" x14ac:dyDescent="0.25">
      <c r="A18" s="173">
        <v>4984</v>
      </c>
      <c r="B18" s="291" t="s">
        <v>385</v>
      </c>
      <c r="C18" s="292" t="s">
        <v>385</v>
      </c>
      <c r="D18" s="37"/>
      <c r="E18" s="508" t="s">
        <v>1288</v>
      </c>
      <c r="F18" s="310">
        <v>11.9</v>
      </c>
      <c r="G18" s="310">
        <f t="shared" si="0"/>
        <v>0</v>
      </c>
      <c r="H18" s="111"/>
    </row>
    <row r="19" spans="1:8" ht="20.100000000000001" customHeight="1" x14ac:dyDescent="0.25">
      <c r="A19" s="173">
        <v>4985</v>
      </c>
      <c r="B19" s="291" t="s">
        <v>700</v>
      </c>
      <c r="C19" s="292" t="s">
        <v>1312</v>
      </c>
      <c r="D19" s="37"/>
      <c r="E19" s="508" t="s">
        <v>1121</v>
      </c>
      <c r="F19" s="310">
        <v>6.6</v>
      </c>
      <c r="G19" s="310">
        <f t="shared" si="0"/>
        <v>0</v>
      </c>
      <c r="H19" s="111"/>
    </row>
    <row r="20" spans="1:8" ht="20.100000000000001" customHeight="1" x14ac:dyDescent="0.25">
      <c r="A20" s="293">
        <v>7096</v>
      </c>
      <c r="B20" s="294" t="s">
        <v>443</v>
      </c>
      <c r="C20" s="295" t="s">
        <v>442</v>
      </c>
      <c r="D20" s="40"/>
      <c r="E20" s="511" t="s">
        <v>1286</v>
      </c>
      <c r="F20" s="312">
        <v>8.1999999999999993</v>
      </c>
      <c r="G20" s="312">
        <f t="shared" si="0"/>
        <v>0</v>
      </c>
      <c r="H20" s="111"/>
    </row>
    <row r="21" spans="1:8" ht="20.100000000000001" customHeight="1" x14ac:dyDescent="0.25">
      <c r="A21" s="173">
        <v>4959</v>
      </c>
      <c r="B21" s="296" t="s">
        <v>431</v>
      </c>
      <c r="C21" s="296" t="s">
        <v>432</v>
      </c>
      <c r="D21" s="41"/>
      <c r="E21" s="512" t="s">
        <v>1254</v>
      </c>
      <c r="F21" s="310">
        <v>7.3</v>
      </c>
      <c r="G21" s="310">
        <f t="shared" si="0"/>
        <v>0</v>
      </c>
      <c r="H21" s="107"/>
    </row>
    <row r="22" spans="1:8" ht="20.100000000000001" customHeight="1" x14ac:dyDescent="0.25">
      <c r="A22" s="656" t="s">
        <v>101</v>
      </c>
      <c r="B22" s="648" t="s">
        <v>136</v>
      </c>
      <c r="C22" s="648" t="s">
        <v>137</v>
      </c>
      <c r="D22" s="110" t="s">
        <v>986</v>
      </c>
      <c r="E22" s="499" t="s">
        <v>987</v>
      </c>
      <c r="F22" s="191" t="s">
        <v>56</v>
      </c>
      <c r="G22" s="191"/>
      <c r="H22" s="107"/>
    </row>
    <row r="23" spans="1:8" ht="20.100000000000001" customHeight="1" x14ac:dyDescent="0.25">
      <c r="A23" s="645"/>
      <c r="B23" s="657"/>
      <c r="C23" s="657"/>
      <c r="D23" s="110" t="s">
        <v>2</v>
      </c>
      <c r="E23" s="499" t="s">
        <v>988</v>
      </c>
      <c r="F23" s="190" t="s">
        <v>55</v>
      </c>
      <c r="G23" s="190"/>
      <c r="H23" s="107"/>
    </row>
    <row r="24" spans="1:8" ht="20.100000000000001" customHeight="1" x14ac:dyDescent="0.25">
      <c r="A24" s="173">
        <v>7142</v>
      </c>
      <c r="B24" s="291" t="s">
        <v>869</v>
      </c>
      <c r="C24" s="297" t="s">
        <v>870</v>
      </c>
      <c r="D24" s="37"/>
      <c r="E24" s="359" t="s">
        <v>1128</v>
      </c>
      <c r="F24" s="311">
        <v>17.5</v>
      </c>
      <c r="G24" s="311">
        <f t="shared" si="0"/>
        <v>0</v>
      </c>
      <c r="H24" s="107"/>
    </row>
    <row r="25" spans="1:8" ht="20.100000000000001" customHeight="1" x14ac:dyDescent="0.25">
      <c r="A25" s="274">
        <v>4400</v>
      </c>
      <c r="B25" s="298" t="s">
        <v>813</v>
      </c>
      <c r="C25" s="299" t="s">
        <v>814</v>
      </c>
      <c r="D25" s="63"/>
      <c r="E25" s="513" t="s">
        <v>1128</v>
      </c>
      <c r="F25" s="313">
        <v>8.5</v>
      </c>
      <c r="G25" s="313">
        <f t="shared" si="0"/>
        <v>0</v>
      </c>
      <c r="H25" s="107"/>
    </row>
    <row r="26" spans="1:8" ht="20.100000000000001" customHeight="1" x14ac:dyDescent="0.25">
      <c r="A26" s="173">
        <v>4711</v>
      </c>
      <c r="B26" s="291" t="s">
        <v>386</v>
      </c>
      <c r="C26" s="297" t="s">
        <v>138</v>
      </c>
      <c r="D26" s="37"/>
      <c r="E26" s="359" t="s">
        <v>1128</v>
      </c>
      <c r="F26" s="311">
        <v>13.3</v>
      </c>
      <c r="G26" s="311">
        <f t="shared" si="0"/>
        <v>0</v>
      </c>
      <c r="H26" s="107"/>
    </row>
    <row r="27" spans="1:8" ht="20.100000000000001" customHeight="1" x14ac:dyDescent="0.25">
      <c r="A27" s="173">
        <v>4628</v>
      </c>
      <c r="B27" s="291" t="s">
        <v>1313</v>
      </c>
      <c r="C27" s="297" t="s">
        <v>1314</v>
      </c>
      <c r="D27" s="37"/>
      <c r="E27" s="359" t="s">
        <v>1128</v>
      </c>
      <c r="F27" s="311">
        <v>21.9</v>
      </c>
      <c r="G27" s="311">
        <f t="shared" si="0"/>
        <v>0</v>
      </c>
      <c r="H27" s="107"/>
    </row>
    <row r="28" spans="1:8" ht="20.100000000000001" customHeight="1" x14ac:dyDescent="0.25">
      <c r="A28" s="173">
        <v>4500</v>
      </c>
      <c r="B28" s="291" t="s">
        <v>1315</v>
      </c>
      <c r="C28" s="297" t="s">
        <v>1316</v>
      </c>
      <c r="D28" s="37"/>
      <c r="E28" s="359" t="s">
        <v>1118</v>
      </c>
      <c r="F28" s="311">
        <v>102.8</v>
      </c>
      <c r="G28" s="311">
        <f t="shared" si="0"/>
        <v>0</v>
      </c>
      <c r="H28" s="111"/>
    </row>
    <row r="29" spans="1:8" ht="20.100000000000001" customHeight="1" x14ac:dyDescent="0.25">
      <c r="A29" s="173">
        <v>4112</v>
      </c>
      <c r="B29" s="291" t="s">
        <v>1317</v>
      </c>
      <c r="C29" s="297" t="s">
        <v>1318</v>
      </c>
      <c r="D29" s="37"/>
      <c r="E29" s="359" t="s">
        <v>1118</v>
      </c>
      <c r="F29" s="311">
        <v>198</v>
      </c>
      <c r="G29" s="311">
        <f t="shared" si="0"/>
        <v>0</v>
      </c>
      <c r="H29" s="112"/>
    </row>
    <row r="30" spans="1:8" ht="20.100000000000001" customHeight="1" x14ac:dyDescent="0.25">
      <c r="A30" s="642" t="s">
        <v>101</v>
      </c>
      <c r="B30" s="643" t="s">
        <v>1002</v>
      </c>
      <c r="C30" s="643" t="s">
        <v>37</v>
      </c>
      <c r="D30" s="110" t="s">
        <v>986</v>
      </c>
      <c r="E30" s="499" t="s">
        <v>987</v>
      </c>
      <c r="F30" s="191" t="s">
        <v>56</v>
      </c>
      <c r="G30" s="191"/>
      <c r="H30" s="112"/>
    </row>
    <row r="31" spans="1:8" ht="20.100000000000001" customHeight="1" x14ac:dyDescent="0.25">
      <c r="A31" s="642"/>
      <c r="B31" s="644"/>
      <c r="C31" s="644"/>
      <c r="D31" s="110" t="s">
        <v>2</v>
      </c>
      <c r="E31" s="499" t="s">
        <v>988</v>
      </c>
      <c r="F31" s="190" t="s">
        <v>55</v>
      </c>
      <c r="G31" s="190"/>
      <c r="H31" s="112"/>
    </row>
    <row r="32" spans="1:8" ht="20.100000000000001" customHeight="1" x14ac:dyDescent="0.25">
      <c r="A32" s="173">
        <v>4591</v>
      </c>
      <c r="B32" s="291" t="s">
        <v>1039</v>
      </c>
      <c r="C32" s="292" t="s">
        <v>1039</v>
      </c>
      <c r="D32" s="37"/>
      <c r="E32" s="508" t="s">
        <v>1134</v>
      </c>
      <c r="F32" s="314">
        <v>5.9</v>
      </c>
      <c r="G32" s="314">
        <f t="shared" si="0"/>
        <v>0</v>
      </c>
      <c r="H32" s="113"/>
    </row>
    <row r="33" spans="1:8" ht="20.100000000000001" customHeight="1" x14ac:dyDescent="0.25">
      <c r="A33" s="265">
        <v>8023</v>
      </c>
      <c r="B33" s="300" t="s">
        <v>871</v>
      </c>
      <c r="C33" s="301" t="s">
        <v>872</v>
      </c>
      <c r="D33" s="42"/>
      <c r="E33" s="514" t="s">
        <v>1199</v>
      </c>
      <c r="F33" s="310">
        <v>7.3</v>
      </c>
      <c r="G33" s="310">
        <f t="shared" si="0"/>
        <v>0</v>
      </c>
      <c r="H33" s="113"/>
    </row>
    <row r="34" spans="1:8" ht="20.100000000000001" customHeight="1" x14ac:dyDescent="0.25">
      <c r="A34" s="173">
        <v>4993</v>
      </c>
      <c r="B34" s="291" t="s">
        <v>1319</v>
      </c>
      <c r="C34" s="292" t="s">
        <v>1320</v>
      </c>
      <c r="D34" s="37"/>
      <c r="E34" s="508" t="s">
        <v>1122</v>
      </c>
      <c r="F34" s="315">
        <v>7.5</v>
      </c>
      <c r="G34" s="315">
        <f t="shared" si="0"/>
        <v>0</v>
      </c>
      <c r="H34" s="112"/>
    </row>
    <row r="35" spans="1:8" ht="20.100000000000001" customHeight="1" x14ac:dyDescent="0.25">
      <c r="A35" s="173">
        <v>4607</v>
      </c>
      <c r="B35" s="291" t="s">
        <v>735</v>
      </c>
      <c r="C35" s="292" t="s">
        <v>735</v>
      </c>
      <c r="D35" s="37"/>
      <c r="E35" s="508" t="s">
        <v>1222</v>
      </c>
      <c r="F35" s="316">
        <v>11.6</v>
      </c>
      <c r="G35" s="316">
        <f t="shared" si="0"/>
        <v>0</v>
      </c>
      <c r="H35" s="113"/>
    </row>
    <row r="36" spans="1:8" ht="20.100000000000001" customHeight="1" x14ac:dyDescent="0.25">
      <c r="A36" s="173">
        <v>4100</v>
      </c>
      <c r="B36" s="291" t="s">
        <v>873</v>
      </c>
      <c r="C36" s="292" t="s">
        <v>874</v>
      </c>
      <c r="D36" s="37"/>
      <c r="E36" s="508" t="s">
        <v>1385</v>
      </c>
      <c r="F36" s="315">
        <v>31.9</v>
      </c>
      <c r="G36" s="315">
        <f t="shared" si="0"/>
        <v>0</v>
      </c>
      <c r="H36" s="113"/>
    </row>
    <row r="37" spans="1:8" ht="20.100000000000001" customHeight="1" x14ac:dyDescent="0.25">
      <c r="A37" s="265">
        <v>4639</v>
      </c>
      <c r="B37" s="300" t="s">
        <v>12</v>
      </c>
      <c r="C37" s="301" t="s">
        <v>12</v>
      </c>
      <c r="D37" s="42"/>
      <c r="E37" s="514" t="s">
        <v>1222</v>
      </c>
      <c r="F37" s="310">
        <v>6.5</v>
      </c>
      <c r="G37" s="310">
        <f t="shared" si="0"/>
        <v>0</v>
      </c>
      <c r="H37" s="113"/>
    </row>
    <row r="38" spans="1:8" ht="20.100000000000001" customHeight="1" x14ac:dyDescent="0.25">
      <c r="A38" s="265">
        <v>4612</v>
      </c>
      <c r="B38" s="300" t="s">
        <v>820</v>
      </c>
      <c r="C38" s="301" t="s">
        <v>820</v>
      </c>
      <c r="D38" s="42"/>
      <c r="E38" s="514" t="s">
        <v>1222</v>
      </c>
      <c r="F38" s="310">
        <v>4.3</v>
      </c>
      <c r="G38" s="310">
        <f t="shared" si="0"/>
        <v>0</v>
      </c>
      <c r="H38" s="113"/>
    </row>
    <row r="39" spans="1:8" ht="20.100000000000001" customHeight="1" x14ac:dyDescent="0.25">
      <c r="A39" s="173">
        <v>4109</v>
      </c>
      <c r="B39" s="291" t="s">
        <v>875</v>
      </c>
      <c r="C39" s="292" t="s">
        <v>876</v>
      </c>
      <c r="D39" s="37"/>
      <c r="E39" s="508" t="s">
        <v>1222</v>
      </c>
      <c r="F39" s="315">
        <v>15.9</v>
      </c>
      <c r="G39" s="315">
        <f t="shared" si="0"/>
        <v>0</v>
      </c>
      <c r="H39" s="113"/>
    </row>
    <row r="40" spans="1:8" ht="20.100000000000001" customHeight="1" x14ac:dyDescent="0.25">
      <c r="A40" s="173">
        <v>7106</v>
      </c>
      <c r="B40" s="291" t="s">
        <v>387</v>
      </c>
      <c r="C40" s="292" t="s">
        <v>118</v>
      </c>
      <c r="D40" s="37"/>
      <c r="E40" s="508" t="s">
        <v>1130</v>
      </c>
      <c r="F40" s="315">
        <v>59</v>
      </c>
      <c r="G40" s="315">
        <f t="shared" si="0"/>
        <v>0</v>
      </c>
      <c r="H40" s="113"/>
    </row>
    <row r="41" spans="1:8" ht="19.5" customHeight="1" x14ac:dyDescent="0.25">
      <c r="A41" s="173">
        <v>7147</v>
      </c>
      <c r="B41" s="291" t="s">
        <v>293</v>
      </c>
      <c r="C41" s="292" t="s">
        <v>388</v>
      </c>
      <c r="D41" s="37"/>
      <c r="E41" s="508" t="s">
        <v>1222</v>
      </c>
      <c r="F41" s="315">
        <v>66</v>
      </c>
      <c r="G41" s="315">
        <f t="shared" si="0"/>
        <v>0</v>
      </c>
      <c r="H41" s="113"/>
    </row>
    <row r="42" spans="1:8" ht="20.100000000000001" customHeight="1" x14ac:dyDescent="0.25">
      <c r="A42" s="173">
        <v>4983</v>
      </c>
      <c r="B42" s="291" t="s">
        <v>389</v>
      </c>
      <c r="C42" s="292" t="s">
        <v>1321</v>
      </c>
      <c r="D42" s="37"/>
      <c r="E42" s="508" t="s">
        <v>1130</v>
      </c>
      <c r="F42" s="315">
        <v>25.5</v>
      </c>
      <c r="G42" s="315">
        <f t="shared" si="0"/>
        <v>0</v>
      </c>
      <c r="H42" s="111"/>
    </row>
    <row r="43" spans="1:8" ht="20.100000000000001" customHeight="1" x14ac:dyDescent="0.25">
      <c r="A43" s="173">
        <v>7105</v>
      </c>
      <c r="B43" s="291" t="s">
        <v>390</v>
      </c>
      <c r="C43" s="292" t="s">
        <v>391</v>
      </c>
      <c r="D43" s="37"/>
      <c r="E43" s="508" t="s">
        <v>1130</v>
      </c>
      <c r="F43" s="315">
        <v>20.5</v>
      </c>
      <c r="G43" s="315">
        <f t="shared" si="0"/>
        <v>0</v>
      </c>
      <c r="H43" s="112"/>
    </row>
    <row r="44" spans="1:8" ht="20.100000000000001" customHeight="1" x14ac:dyDescent="0.25">
      <c r="A44" s="651" t="s">
        <v>101</v>
      </c>
      <c r="B44" s="655" t="s">
        <v>119</v>
      </c>
      <c r="C44" s="651" t="s">
        <v>1322</v>
      </c>
      <c r="D44" s="114" t="s">
        <v>986</v>
      </c>
      <c r="E44" s="515" t="s">
        <v>987</v>
      </c>
      <c r="F44" s="164" t="s">
        <v>56</v>
      </c>
      <c r="G44" s="164"/>
      <c r="H44" s="113"/>
    </row>
    <row r="45" spans="1:8" ht="20.100000000000001" customHeight="1" x14ac:dyDescent="0.25">
      <c r="A45" s="651"/>
      <c r="B45" s="655"/>
      <c r="C45" s="651"/>
      <c r="D45" s="114" t="s">
        <v>2</v>
      </c>
      <c r="E45" s="515" t="s">
        <v>988</v>
      </c>
      <c r="F45" s="245" t="s">
        <v>55</v>
      </c>
      <c r="G45" s="245"/>
      <c r="H45" s="113"/>
    </row>
    <row r="46" spans="1:8" ht="20.100000000000001" customHeight="1" x14ac:dyDescent="0.25">
      <c r="A46" s="176">
        <v>4987</v>
      </c>
      <c r="B46" s="302" t="s">
        <v>129</v>
      </c>
      <c r="C46" s="302" t="s">
        <v>1323</v>
      </c>
      <c r="D46" s="43"/>
      <c r="E46" s="516" t="s">
        <v>1133</v>
      </c>
      <c r="F46" s="317">
        <v>12.9</v>
      </c>
      <c r="G46" s="317">
        <f t="shared" si="0"/>
        <v>0</v>
      </c>
      <c r="H46" s="81"/>
    </row>
    <row r="47" spans="1:8" ht="20.100000000000001" customHeight="1" x14ac:dyDescent="0.25">
      <c r="A47" s="173">
        <v>4318</v>
      </c>
      <c r="B47" s="291" t="s">
        <v>392</v>
      </c>
      <c r="C47" s="292" t="s">
        <v>393</v>
      </c>
      <c r="D47" s="44"/>
      <c r="E47" s="359" t="s">
        <v>1287</v>
      </c>
      <c r="F47" s="315">
        <v>9.6</v>
      </c>
      <c r="G47" s="315">
        <f t="shared" si="0"/>
        <v>0</v>
      </c>
      <c r="H47" s="111"/>
    </row>
    <row r="48" spans="1:8" ht="20.100000000000001" customHeight="1" x14ac:dyDescent="0.25">
      <c r="A48" s="173">
        <v>4989</v>
      </c>
      <c r="B48" s="291" t="s">
        <v>394</v>
      </c>
      <c r="C48" s="292" t="s">
        <v>1040</v>
      </c>
      <c r="D48" s="45"/>
      <c r="E48" s="517" t="s">
        <v>1201</v>
      </c>
      <c r="F48" s="225">
        <v>5.8</v>
      </c>
      <c r="G48" s="225">
        <f t="shared" si="0"/>
        <v>0</v>
      </c>
      <c r="H48" s="111"/>
    </row>
    <row r="49" spans="1:8" ht="20.100000000000001" customHeight="1" x14ac:dyDescent="0.25">
      <c r="A49" s="173">
        <v>7084</v>
      </c>
      <c r="B49" s="291" t="s">
        <v>1324</v>
      </c>
      <c r="C49" s="292" t="s">
        <v>1325</v>
      </c>
      <c r="D49" s="45"/>
      <c r="E49" s="517" t="s">
        <v>1133</v>
      </c>
      <c r="F49" s="225">
        <v>13.3</v>
      </c>
      <c r="G49" s="225">
        <f t="shared" si="0"/>
        <v>0</v>
      </c>
      <c r="H49" s="107"/>
    </row>
    <row r="50" spans="1:8" ht="20.100000000000001" customHeight="1" x14ac:dyDescent="0.25">
      <c r="A50" s="642" t="s">
        <v>101</v>
      </c>
      <c r="B50" s="654" t="s">
        <v>1041</v>
      </c>
      <c r="C50" s="652" t="s">
        <v>1042</v>
      </c>
      <c r="D50" s="110" t="s">
        <v>986</v>
      </c>
      <c r="E50" s="499" t="s">
        <v>987</v>
      </c>
      <c r="F50" s="191" t="s">
        <v>56</v>
      </c>
      <c r="G50" s="191"/>
      <c r="H50" s="107"/>
    </row>
    <row r="51" spans="1:8" ht="20.100000000000001" customHeight="1" x14ac:dyDescent="0.25">
      <c r="A51" s="642"/>
      <c r="B51" s="654"/>
      <c r="C51" s="653"/>
      <c r="D51" s="110" t="s">
        <v>2</v>
      </c>
      <c r="E51" s="499" t="s">
        <v>988</v>
      </c>
      <c r="F51" s="190" t="s">
        <v>55</v>
      </c>
      <c r="G51" s="190"/>
      <c r="H51" s="111"/>
    </row>
    <row r="52" spans="1:8" ht="20.100000000000001" customHeight="1" x14ac:dyDescent="0.25">
      <c r="A52" s="173">
        <v>4998</v>
      </c>
      <c r="B52" s="291" t="s">
        <v>120</v>
      </c>
      <c r="C52" s="292" t="s">
        <v>395</v>
      </c>
      <c r="D52" s="44"/>
      <c r="E52" s="359" t="s">
        <v>1130</v>
      </c>
      <c r="F52" s="311">
        <v>4.9000000000000004</v>
      </c>
      <c r="G52" s="311">
        <f t="shared" si="0"/>
        <v>0</v>
      </c>
      <c r="H52" s="46"/>
    </row>
    <row r="53" spans="1:8" ht="20.100000000000001" customHeight="1" x14ac:dyDescent="0.25">
      <c r="A53" s="173">
        <v>4999</v>
      </c>
      <c r="B53" s="291" t="s">
        <v>121</v>
      </c>
      <c r="C53" s="292" t="s">
        <v>121</v>
      </c>
      <c r="D53" s="44"/>
      <c r="E53" s="359" t="s">
        <v>1222</v>
      </c>
      <c r="F53" s="311">
        <v>3.9</v>
      </c>
      <c r="G53" s="311">
        <f t="shared" si="0"/>
        <v>0</v>
      </c>
    </row>
    <row r="54" spans="1:8" ht="20.100000000000001" customHeight="1" x14ac:dyDescent="0.25">
      <c r="A54" s="645" t="s">
        <v>101</v>
      </c>
      <c r="B54" s="647" t="s">
        <v>1326</v>
      </c>
      <c r="C54" s="649" t="s">
        <v>1327</v>
      </c>
      <c r="D54" s="110" t="s">
        <v>986</v>
      </c>
      <c r="E54" s="499" t="s">
        <v>987</v>
      </c>
      <c r="F54" s="191" t="s">
        <v>56</v>
      </c>
      <c r="G54" s="191"/>
    </row>
    <row r="55" spans="1:8" ht="20.100000000000001" customHeight="1" x14ac:dyDescent="0.25">
      <c r="A55" s="646"/>
      <c r="B55" s="648"/>
      <c r="C55" s="650"/>
      <c r="D55" s="110" t="s">
        <v>2</v>
      </c>
      <c r="E55" s="499" t="s">
        <v>988</v>
      </c>
      <c r="F55" s="190" t="s">
        <v>55</v>
      </c>
      <c r="G55" s="190"/>
    </row>
    <row r="56" spans="1:8" ht="20.100000000000001" customHeight="1" x14ac:dyDescent="0.25">
      <c r="A56" s="173">
        <v>4204</v>
      </c>
      <c r="B56" s="303" t="s">
        <v>1043</v>
      </c>
      <c r="C56" s="292" t="s">
        <v>1043</v>
      </c>
      <c r="D56" s="44"/>
      <c r="E56" s="359" t="s">
        <v>1130</v>
      </c>
      <c r="F56" s="311">
        <v>4.3</v>
      </c>
      <c r="G56" s="311">
        <f t="shared" si="0"/>
        <v>0</v>
      </c>
    </row>
    <row r="57" spans="1:8" ht="20.100000000000001" customHeight="1" x14ac:dyDescent="0.25">
      <c r="A57" s="173">
        <v>4119</v>
      </c>
      <c r="B57" s="296" t="s">
        <v>343</v>
      </c>
      <c r="C57" s="291" t="s">
        <v>343</v>
      </c>
      <c r="D57" s="44"/>
      <c r="E57" s="359" t="s">
        <v>1130</v>
      </c>
      <c r="F57" s="311">
        <v>6.9</v>
      </c>
      <c r="G57" s="311">
        <f t="shared" si="0"/>
        <v>0</v>
      </c>
    </row>
    <row r="58" spans="1:8" ht="20.100000000000001" customHeight="1" x14ac:dyDescent="0.25">
      <c r="A58" s="173">
        <v>7108</v>
      </c>
      <c r="B58" s="304" t="s">
        <v>127</v>
      </c>
      <c r="C58" s="292" t="s">
        <v>127</v>
      </c>
      <c r="D58" s="44"/>
      <c r="E58" s="359" t="s">
        <v>1130</v>
      </c>
      <c r="F58" s="311">
        <v>6.9</v>
      </c>
      <c r="G58" s="311">
        <f t="shared" si="0"/>
        <v>0</v>
      </c>
    </row>
    <row r="59" spans="1:8" ht="20.100000000000001" customHeight="1" x14ac:dyDescent="0.25">
      <c r="A59" s="173">
        <v>7153</v>
      </c>
      <c r="B59" s="296" t="s">
        <v>1328</v>
      </c>
      <c r="C59" s="291" t="s">
        <v>396</v>
      </c>
      <c r="D59" s="44"/>
      <c r="E59" s="359" t="s">
        <v>1222</v>
      </c>
      <c r="F59" s="311">
        <v>7.2</v>
      </c>
      <c r="G59" s="311">
        <f t="shared" si="0"/>
        <v>0</v>
      </c>
    </row>
    <row r="60" spans="1:8" ht="20.100000000000001" customHeight="1" x14ac:dyDescent="0.25">
      <c r="A60" s="173">
        <v>7109</v>
      </c>
      <c r="B60" s="296" t="s">
        <v>139</v>
      </c>
      <c r="C60" s="291" t="s">
        <v>139</v>
      </c>
      <c r="D60" s="44"/>
      <c r="E60" s="359" t="s">
        <v>1130</v>
      </c>
      <c r="F60" s="225">
        <v>6.9</v>
      </c>
      <c r="G60" s="225">
        <f t="shared" si="0"/>
        <v>0</v>
      </c>
    </row>
    <row r="61" spans="1:8" ht="20.100000000000001" customHeight="1" x14ac:dyDescent="0.25">
      <c r="A61" s="293">
        <v>7107</v>
      </c>
      <c r="B61" s="296" t="s">
        <v>140</v>
      </c>
      <c r="C61" s="294" t="s">
        <v>141</v>
      </c>
      <c r="D61" s="47"/>
      <c r="E61" s="518" t="s">
        <v>1130</v>
      </c>
      <c r="F61" s="225">
        <v>6.9</v>
      </c>
      <c r="G61" s="225">
        <f t="shared" si="0"/>
        <v>0</v>
      </c>
    </row>
    <row r="62" spans="1:8" ht="20.100000000000001" customHeight="1" x14ac:dyDescent="0.25">
      <c r="A62" s="173">
        <v>7110</v>
      </c>
      <c r="B62" s="296" t="s">
        <v>128</v>
      </c>
      <c r="C62" s="296" t="s">
        <v>128</v>
      </c>
      <c r="D62" s="44"/>
      <c r="E62" s="359" t="s">
        <v>1222</v>
      </c>
      <c r="F62" s="225">
        <v>7.3</v>
      </c>
      <c r="G62" s="225">
        <f t="shared" si="0"/>
        <v>0</v>
      </c>
    </row>
    <row r="63" spans="1:8" ht="20.100000000000001" customHeight="1" x14ac:dyDescent="0.25">
      <c r="A63" s="645" t="s">
        <v>101</v>
      </c>
      <c r="B63" s="658" t="s">
        <v>289</v>
      </c>
      <c r="C63" s="658" t="s">
        <v>290</v>
      </c>
      <c r="D63" s="110" t="s">
        <v>986</v>
      </c>
      <c r="E63" s="499" t="s">
        <v>987</v>
      </c>
      <c r="F63" s="191" t="s">
        <v>56</v>
      </c>
      <c r="G63" s="191"/>
    </row>
    <row r="64" spans="1:8" ht="20.100000000000001" customHeight="1" x14ac:dyDescent="0.25">
      <c r="A64" s="646"/>
      <c r="B64" s="658"/>
      <c r="C64" s="658"/>
      <c r="D64" s="110" t="s">
        <v>2</v>
      </c>
      <c r="E64" s="499" t="s">
        <v>988</v>
      </c>
      <c r="F64" s="190" t="s">
        <v>55</v>
      </c>
      <c r="G64" s="190"/>
    </row>
    <row r="65" spans="1:7" ht="20.100000000000001" customHeight="1" x14ac:dyDescent="0.25">
      <c r="A65" s="173">
        <v>4416</v>
      </c>
      <c r="B65" s="296" t="s">
        <v>877</v>
      </c>
      <c r="C65" s="291" t="s">
        <v>1329</v>
      </c>
      <c r="D65" s="44"/>
      <c r="E65" s="519" t="s">
        <v>1102</v>
      </c>
      <c r="F65" s="225">
        <v>8.5</v>
      </c>
      <c r="G65" s="225">
        <f t="shared" si="0"/>
        <v>0</v>
      </c>
    </row>
    <row r="66" spans="1:7" ht="20.100000000000001" customHeight="1" x14ac:dyDescent="0.25">
      <c r="A66" s="173">
        <v>4419</v>
      </c>
      <c r="B66" s="296" t="s">
        <v>878</v>
      </c>
      <c r="C66" s="291" t="s">
        <v>1044</v>
      </c>
      <c r="D66" s="44"/>
      <c r="E66" s="519" t="s">
        <v>1102</v>
      </c>
      <c r="F66" s="225">
        <v>8.5</v>
      </c>
      <c r="G66" s="225">
        <f t="shared" si="0"/>
        <v>0</v>
      </c>
    </row>
    <row r="67" spans="1:7" ht="20.100000000000001" customHeight="1" x14ac:dyDescent="0.25">
      <c r="A67" s="173">
        <v>4417</v>
      </c>
      <c r="B67" s="296" t="s">
        <v>797</v>
      </c>
      <c r="C67" s="291" t="s">
        <v>798</v>
      </c>
      <c r="D67" s="44"/>
      <c r="E67" s="359" t="s">
        <v>1102</v>
      </c>
      <c r="F67" s="225">
        <v>12.9</v>
      </c>
      <c r="G67" s="225">
        <f t="shared" si="0"/>
        <v>0</v>
      </c>
    </row>
    <row r="68" spans="1:7" ht="20.100000000000001" customHeight="1" x14ac:dyDescent="0.25">
      <c r="A68" s="645" t="s">
        <v>101</v>
      </c>
      <c r="B68" s="647" t="s">
        <v>705</v>
      </c>
      <c r="C68" s="649" t="s">
        <v>706</v>
      </c>
      <c r="D68" s="110" t="s">
        <v>986</v>
      </c>
      <c r="E68" s="499" t="s">
        <v>987</v>
      </c>
      <c r="F68" s="190" t="s">
        <v>56</v>
      </c>
      <c r="G68" s="190"/>
    </row>
    <row r="69" spans="1:7" ht="20.100000000000001" customHeight="1" x14ac:dyDescent="0.25">
      <c r="A69" s="646"/>
      <c r="B69" s="648"/>
      <c r="C69" s="650"/>
      <c r="D69" s="110" t="s">
        <v>2</v>
      </c>
      <c r="E69" s="499" t="s">
        <v>988</v>
      </c>
      <c r="F69" s="190" t="s">
        <v>55</v>
      </c>
      <c r="G69" s="190"/>
    </row>
    <row r="70" spans="1:7" ht="20.100000000000001" customHeight="1" x14ac:dyDescent="0.25">
      <c r="A70" s="305">
        <v>7151</v>
      </c>
      <c r="B70" s="303" t="s">
        <v>1330</v>
      </c>
      <c r="C70" s="306" t="s">
        <v>1331</v>
      </c>
      <c r="D70" s="44"/>
      <c r="E70" s="359" t="s">
        <v>1222</v>
      </c>
      <c r="F70" s="311">
        <v>8</v>
      </c>
      <c r="G70" s="311">
        <f t="shared" ref="G70:G73" si="1">F70*D70</f>
        <v>0</v>
      </c>
    </row>
    <row r="71" spans="1:7" ht="20.100000000000001" customHeight="1" x14ac:dyDescent="0.25">
      <c r="A71" s="305">
        <v>7102</v>
      </c>
      <c r="B71" s="296" t="s">
        <v>879</v>
      </c>
      <c r="C71" s="291" t="s">
        <v>879</v>
      </c>
      <c r="D71" s="44"/>
      <c r="E71" s="359" t="s">
        <v>1127</v>
      </c>
      <c r="F71" s="311">
        <v>9.9</v>
      </c>
      <c r="G71" s="311">
        <f t="shared" si="1"/>
        <v>0</v>
      </c>
    </row>
    <row r="72" spans="1:7" ht="20.100000000000001" customHeight="1" x14ac:dyDescent="0.25">
      <c r="A72" s="307">
        <v>7152</v>
      </c>
      <c r="B72" s="304" t="s">
        <v>880</v>
      </c>
      <c r="C72" s="303" t="s">
        <v>708</v>
      </c>
      <c r="D72" s="47"/>
      <c r="E72" s="518" t="s">
        <v>1222</v>
      </c>
      <c r="F72" s="318">
        <v>8</v>
      </c>
      <c r="G72" s="318">
        <f t="shared" si="1"/>
        <v>0</v>
      </c>
    </row>
    <row r="73" spans="1:7" ht="20.100000000000001" customHeight="1" x14ac:dyDescent="0.25">
      <c r="A73" s="305">
        <v>7149</v>
      </c>
      <c r="B73" s="296" t="s">
        <v>707</v>
      </c>
      <c r="C73" s="296" t="s">
        <v>707</v>
      </c>
      <c r="D73" s="44"/>
      <c r="E73" s="520" t="s">
        <v>1163</v>
      </c>
      <c r="F73" s="311">
        <v>9.9</v>
      </c>
      <c r="G73" s="311">
        <f t="shared" si="1"/>
        <v>0</v>
      </c>
    </row>
    <row r="74" spans="1:7" ht="20.100000000000001" customHeight="1" thickBot="1" x14ac:dyDescent="0.3">
      <c r="B74" s="308"/>
      <c r="C74" s="308"/>
      <c r="D74" s="48"/>
      <c r="E74" s="521"/>
      <c r="F74" s="319"/>
      <c r="G74" s="319"/>
    </row>
    <row r="75" spans="1:7" ht="20.100000000000001" customHeight="1" thickBot="1" x14ac:dyDescent="0.3">
      <c r="C75" s="309" t="s">
        <v>881</v>
      </c>
      <c r="F75" s="65" t="s">
        <v>670</v>
      </c>
      <c r="G75" s="226">
        <f>SUM(G3:G73)</f>
        <v>0</v>
      </c>
    </row>
  </sheetData>
  <sheetProtection algorithmName="SHA-512" hashValue="A11jZikK/tNw7PLqLqm6ambtuxMDH9CkCVaXpuIyY0TOyNmR/KR4Elumzgbvbq0VEERgsLrMvs0TF5nkRMvB5g==" saltValue="TIayDL3Ztuevu+ymLAtJ/g==" spinCount="100000" sheet="1" selectLockedCells="1"/>
  <mergeCells count="24">
    <mergeCell ref="A63:A64"/>
    <mergeCell ref="B63:B64"/>
    <mergeCell ref="C63:C64"/>
    <mergeCell ref="A68:A69"/>
    <mergeCell ref="B68:B69"/>
    <mergeCell ref="C68:C69"/>
    <mergeCell ref="C1:C2"/>
    <mergeCell ref="A44:A45"/>
    <mergeCell ref="C30:C31"/>
    <mergeCell ref="A22:A23"/>
    <mergeCell ref="B22:B23"/>
    <mergeCell ref="C22:C23"/>
    <mergeCell ref="C54:C55"/>
    <mergeCell ref="C44:C45"/>
    <mergeCell ref="C50:C51"/>
    <mergeCell ref="B50:B51"/>
    <mergeCell ref="B44:B45"/>
    <mergeCell ref="A50:A51"/>
    <mergeCell ref="B30:B31"/>
    <mergeCell ref="A30:A31"/>
    <mergeCell ref="B1:B2"/>
    <mergeCell ref="A54:A55"/>
    <mergeCell ref="B54:B55"/>
    <mergeCell ref="A1:A2"/>
  </mergeCells>
  <hyperlinks>
    <hyperlink ref="F75" location="'Welcome Page'!A1" display="Welcome Page" xr:uid="{00000000-0004-0000-0800-000000000000}"/>
  </hyperlinks>
  <pageMargins left="0.7" right="0.7" top="0.75" bottom="0.75" header="0.3" footer="0.3"/>
  <pageSetup scale="84" orientation="portrait" r:id="rId1"/>
  <rowBreaks count="1" manualBreakCount="1">
    <brk id="43" max="16383" man="1"/>
  </rowBreaks>
  <ignoredErrors>
    <ignoredError sqref="G3:G21 G24:G29 G32:G43 G46:G49 G52:G53 G56:G62 G65:G67 G70:G73 G7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_SCRIPT_09"/>
  <dimension ref="A1:H96"/>
  <sheetViews>
    <sheetView showGridLines="0" view="pageBreakPreview" zoomScale="60" zoomScaleNormal="100" workbookViewId="0">
      <selection activeCell="J10" sqref="J10"/>
    </sheetView>
  </sheetViews>
  <sheetFormatPr defaultColWidth="11.44140625" defaultRowHeight="20.100000000000001" customHeight="1" x14ac:dyDescent="0.25"/>
  <cols>
    <col min="1" max="1" width="7" style="163" bestFit="1" customWidth="1"/>
    <col min="2" max="2" width="31.5546875" style="163" bestFit="1" customWidth="1"/>
    <col min="3" max="3" width="35.33203125" style="163" bestFit="1" customWidth="1"/>
    <col min="4" max="4" width="5.6640625" style="3" customWidth="1"/>
    <col min="5" max="5" width="7" style="163" bestFit="1" customWidth="1"/>
    <col min="6" max="6" width="14.33203125" style="194" bestFit="1" customWidth="1"/>
    <col min="7" max="7" width="14.33203125" style="194" hidden="1" customWidth="1"/>
    <col min="8" max="8" width="19.6640625" style="163" bestFit="1" customWidth="1"/>
    <col min="9" max="256" width="9.109375" style="3" customWidth="1"/>
    <col min="257" max="16384" width="11.44140625" style="3"/>
  </cols>
  <sheetData>
    <row r="1" spans="1:8" ht="20.100000000000001" customHeight="1" x14ac:dyDescent="0.25">
      <c r="A1" s="624" t="s">
        <v>101</v>
      </c>
      <c r="B1" s="617" t="s">
        <v>694</v>
      </c>
      <c r="C1" s="617" t="s">
        <v>882</v>
      </c>
      <c r="D1" s="97" t="s">
        <v>986</v>
      </c>
      <c r="E1" s="340" t="s">
        <v>987</v>
      </c>
      <c r="F1" s="191" t="s">
        <v>56</v>
      </c>
      <c r="G1" s="191" t="s">
        <v>1462</v>
      </c>
    </row>
    <row r="2" spans="1:8" ht="20.100000000000001" customHeight="1" x14ac:dyDescent="0.25">
      <c r="A2" s="624"/>
      <c r="B2" s="617"/>
      <c r="C2" s="617"/>
      <c r="D2" s="98" t="s">
        <v>2</v>
      </c>
      <c r="E2" s="341" t="s">
        <v>988</v>
      </c>
      <c r="F2" s="190" t="s">
        <v>55</v>
      </c>
      <c r="G2" s="190"/>
    </row>
    <row r="3" spans="1:8" ht="20.100000000000001" customHeight="1" x14ac:dyDescent="0.25">
      <c r="A3" s="210">
        <v>4026</v>
      </c>
      <c r="B3" s="206" t="s">
        <v>321</v>
      </c>
      <c r="C3" s="209" t="s">
        <v>322</v>
      </c>
      <c r="D3" s="2"/>
      <c r="E3" s="217" t="s">
        <v>1289</v>
      </c>
      <c r="F3" s="225">
        <v>3.9</v>
      </c>
      <c r="G3" s="225">
        <f>F3*D3</f>
        <v>0</v>
      </c>
      <c r="H3" s="275"/>
    </row>
    <row r="4" spans="1:8" ht="20.100000000000001" customHeight="1" x14ac:dyDescent="0.25">
      <c r="A4" s="210">
        <v>4026</v>
      </c>
      <c r="B4" s="206" t="s">
        <v>323</v>
      </c>
      <c r="C4" s="209" t="s">
        <v>324</v>
      </c>
      <c r="D4" s="2"/>
      <c r="E4" s="217" t="s">
        <v>1289</v>
      </c>
      <c r="F4" s="225">
        <v>3.9</v>
      </c>
      <c r="G4" s="225">
        <f t="shared" ref="G4:G65" si="0">F4*D4</f>
        <v>0</v>
      </c>
      <c r="H4" s="275"/>
    </row>
    <row r="5" spans="1:8" ht="20.100000000000001" customHeight="1" x14ac:dyDescent="0.25">
      <c r="A5" s="662" t="s">
        <v>101</v>
      </c>
      <c r="B5" s="664" t="s">
        <v>397</v>
      </c>
      <c r="C5" s="664" t="s">
        <v>398</v>
      </c>
      <c r="D5" s="97" t="s">
        <v>986</v>
      </c>
      <c r="E5" s="340" t="s">
        <v>987</v>
      </c>
      <c r="F5" s="191" t="s">
        <v>56</v>
      </c>
      <c r="G5" s="191"/>
    </row>
    <row r="6" spans="1:8" ht="20.100000000000001" customHeight="1" x14ac:dyDescent="0.25">
      <c r="A6" s="663"/>
      <c r="B6" s="617"/>
      <c r="C6" s="617"/>
      <c r="D6" s="98" t="s">
        <v>2</v>
      </c>
      <c r="E6" s="341" t="s">
        <v>988</v>
      </c>
      <c r="F6" s="190" t="s">
        <v>55</v>
      </c>
      <c r="G6" s="190"/>
    </row>
    <row r="7" spans="1:8" ht="20.100000000000001" customHeight="1" x14ac:dyDescent="0.25">
      <c r="A7" s="157">
        <v>4825</v>
      </c>
      <c r="B7" s="206" t="s">
        <v>883</v>
      </c>
      <c r="C7" s="209" t="s">
        <v>1332</v>
      </c>
      <c r="D7" s="2"/>
      <c r="E7" s="217" t="s">
        <v>1147</v>
      </c>
      <c r="F7" s="221">
        <v>9.9</v>
      </c>
      <c r="G7" s="221">
        <f t="shared" si="0"/>
        <v>0</v>
      </c>
      <c r="H7" s="275"/>
    </row>
    <row r="8" spans="1:8" ht="20.100000000000001" customHeight="1" x14ac:dyDescent="0.25">
      <c r="A8" s="157">
        <v>4905</v>
      </c>
      <c r="B8" s="206" t="s">
        <v>1333</v>
      </c>
      <c r="C8" s="209" t="s">
        <v>1494</v>
      </c>
      <c r="D8" s="2"/>
      <c r="E8" s="217" t="s">
        <v>1148</v>
      </c>
      <c r="F8" s="221">
        <v>49.9</v>
      </c>
      <c r="G8" s="221">
        <f t="shared" si="0"/>
        <v>0</v>
      </c>
    </row>
    <row r="9" spans="1:8" ht="20.100000000000001" customHeight="1" x14ac:dyDescent="0.25">
      <c r="A9" s="157">
        <v>4869</v>
      </c>
      <c r="B9" s="206" t="s">
        <v>316</v>
      </c>
      <c r="C9" s="209" t="s">
        <v>317</v>
      </c>
      <c r="D9" s="2"/>
      <c r="E9" s="217" t="s">
        <v>1149</v>
      </c>
      <c r="F9" s="221">
        <v>7.8</v>
      </c>
      <c r="G9" s="221">
        <f t="shared" si="0"/>
        <v>0</v>
      </c>
    </row>
    <row r="10" spans="1:8" ht="20.100000000000001" customHeight="1" x14ac:dyDescent="0.25">
      <c r="A10" s="157">
        <v>4909</v>
      </c>
      <c r="B10" s="206" t="s">
        <v>1334</v>
      </c>
      <c r="C10" s="209" t="s">
        <v>1335</v>
      </c>
      <c r="D10" s="2"/>
      <c r="E10" s="217" t="s">
        <v>1148</v>
      </c>
      <c r="F10" s="221">
        <v>19</v>
      </c>
      <c r="G10" s="221">
        <f t="shared" si="0"/>
        <v>0</v>
      </c>
    </row>
    <row r="11" spans="1:8" ht="20.100000000000001" customHeight="1" x14ac:dyDescent="0.25">
      <c r="A11" s="375">
        <v>4981</v>
      </c>
      <c r="B11" s="241" t="s">
        <v>823</v>
      </c>
      <c r="C11" s="242" t="s">
        <v>884</v>
      </c>
      <c r="D11" s="23"/>
      <c r="E11" s="260" t="s">
        <v>1128</v>
      </c>
      <c r="F11" s="342">
        <v>12.9</v>
      </c>
      <c r="G11" s="342">
        <f t="shared" si="0"/>
        <v>0</v>
      </c>
    </row>
    <row r="12" spans="1:8" ht="20.100000000000001" customHeight="1" x14ac:dyDescent="0.25">
      <c r="A12" s="157">
        <v>4873</v>
      </c>
      <c r="B12" s="206" t="s">
        <v>318</v>
      </c>
      <c r="C12" s="209" t="s">
        <v>1336</v>
      </c>
      <c r="D12" s="2"/>
      <c r="E12" s="217" t="s">
        <v>1150</v>
      </c>
      <c r="F12" s="221">
        <v>4.9000000000000004</v>
      </c>
      <c r="G12" s="221">
        <f t="shared" si="0"/>
        <v>0</v>
      </c>
      <c r="H12" s="275"/>
    </row>
    <row r="13" spans="1:8" ht="20.100000000000001" customHeight="1" x14ac:dyDescent="0.25">
      <c r="A13" s="157">
        <v>4566</v>
      </c>
      <c r="B13" s="206" t="s">
        <v>318</v>
      </c>
      <c r="C13" s="209" t="s">
        <v>1337</v>
      </c>
      <c r="D13" s="2"/>
      <c r="E13" s="217" t="s">
        <v>1151</v>
      </c>
      <c r="F13" s="221">
        <v>5.9</v>
      </c>
      <c r="G13" s="221">
        <f t="shared" si="0"/>
        <v>0</v>
      </c>
      <c r="H13" s="275"/>
    </row>
    <row r="14" spans="1:8" ht="20.100000000000001" customHeight="1" x14ac:dyDescent="0.25">
      <c r="A14" s="157">
        <v>4258</v>
      </c>
      <c r="B14" s="206" t="s">
        <v>1338</v>
      </c>
      <c r="C14" s="209" t="s">
        <v>1339</v>
      </c>
      <c r="D14" s="2"/>
      <c r="E14" s="217" t="s">
        <v>1150</v>
      </c>
      <c r="F14" s="221">
        <v>14.4</v>
      </c>
      <c r="G14" s="221">
        <f t="shared" si="0"/>
        <v>0</v>
      </c>
    </row>
    <row r="15" spans="1:8" ht="20.100000000000001" customHeight="1" x14ac:dyDescent="0.25">
      <c r="A15" s="157">
        <v>4918</v>
      </c>
      <c r="B15" s="206" t="s">
        <v>1340</v>
      </c>
      <c r="C15" s="209" t="s">
        <v>1341</v>
      </c>
      <c r="D15" s="2"/>
      <c r="E15" s="217" t="s">
        <v>1150</v>
      </c>
      <c r="F15" s="221">
        <v>8.5</v>
      </c>
      <c r="G15" s="221">
        <f t="shared" si="0"/>
        <v>0</v>
      </c>
    </row>
    <row r="16" spans="1:8" ht="20.100000000000001" customHeight="1" x14ac:dyDescent="0.25">
      <c r="A16" s="157">
        <v>7000</v>
      </c>
      <c r="B16" s="206" t="s">
        <v>1342</v>
      </c>
      <c r="C16" s="209" t="s">
        <v>1343</v>
      </c>
      <c r="D16" s="2"/>
      <c r="E16" s="217" t="s">
        <v>1152</v>
      </c>
      <c r="F16" s="221">
        <v>5.6</v>
      </c>
      <c r="G16" s="221">
        <f t="shared" si="0"/>
        <v>0</v>
      </c>
    </row>
    <row r="17" spans="1:8" ht="20.100000000000001" customHeight="1" x14ac:dyDescent="0.25">
      <c r="A17" s="157">
        <v>7001</v>
      </c>
      <c r="B17" s="206" t="s">
        <v>1344</v>
      </c>
      <c r="C17" s="209" t="s">
        <v>1345</v>
      </c>
      <c r="D17" s="2"/>
      <c r="E17" s="217" t="s">
        <v>1147</v>
      </c>
      <c r="F17" s="221">
        <v>6.9</v>
      </c>
      <c r="G17" s="221">
        <f t="shared" si="0"/>
        <v>0</v>
      </c>
      <c r="H17" s="275"/>
    </row>
    <row r="18" spans="1:8" ht="20.100000000000001" customHeight="1" x14ac:dyDescent="0.25">
      <c r="A18" s="157">
        <v>4808</v>
      </c>
      <c r="B18" s="206" t="s">
        <v>319</v>
      </c>
      <c r="C18" s="209" t="s">
        <v>320</v>
      </c>
      <c r="D18" s="2"/>
      <c r="E18" s="217" t="s">
        <v>1153</v>
      </c>
      <c r="F18" s="221">
        <v>3.9</v>
      </c>
      <c r="G18" s="221">
        <f t="shared" si="0"/>
        <v>0</v>
      </c>
      <c r="H18" s="275"/>
    </row>
    <row r="19" spans="1:8" ht="20.100000000000001" customHeight="1" x14ac:dyDescent="0.25">
      <c r="A19" s="622" t="s">
        <v>101</v>
      </c>
      <c r="B19" s="617" t="s">
        <v>1346</v>
      </c>
      <c r="C19" s="617" t="s">
        <v>1347</v>
      </c>
      <c r="D19" s="93" t="s">
        <v>986</v>
      </c>
      <c r="E19" s="256" t="s">
        <v>987</v>
      </c>
      <c r="F19" s="343" t="s">
        <v>56</v>
      </c>
      <c r="G19" s="343"/>
    </row>
    <row r="20" spans="1:8" ht="20.100000000000001" customHeight="1" x14ac:dyDescent="0.25">
      <c r="A20" s="636"/>
      <c r="B20" s="617"/>
      <c r="C20" s="617"/>
      <c r="D20" s="95" t="s">
        <v>2</v>
      </c>
      <c r="E20" s="257" t="s">
        <v>988</v>
      </c>
      <c r="F20" s="344" t="s">
        <v>55</v>
      </c>
      <c r="G20" s="344"/>
    </row>
    <row r="21" spans="1:8" ht="20.100000000000001" customHeight="1" x14ac:dyDescent="0.25">
      <c r="A21" s="157">
        <v>4139</v>
      </c>
      <c r="B21" s="206" t="s">
        <v>347</v>
      </c>
      <c r="C21" s="209" t="s">
        <v>1348</v>
      </c>
      <c r="D21" s="2"/>
      <c r="E21" s="217" t="s">
        <v>1290</v>
      </c>
      <c r="F21" s="225">
        <v>9.9</v>
      </c>
      <c r="G21" s="225">
        <f t="shared" si="0"/>
        <v>0</v>
      </c>
    </row>
    <row r="22" spans="1:8" ht="20.100000000000001" customHeight="1" x14ac:dyDescent="0.25">
      <c r="A22" s="157">
        <v>4141</v>
      </c>
      <c r="B22" s="206" t="s">
        <v>348</v>
      </c>
      <c r="C22" s="209" t="s">
        <v>371</v>
      </c>
      <c r="D22" s="2"/>
      <c r="E22" s="217" t="s">
        <v>1134</v>
      </c>
      <c r="F22" s="225">
        <v>10.5</v>
      </c>
      <c r="G22" s="225">
        <f t="shared" si="0"/>
        <v>0</v>
      </c>
    </row>
    <row r="23" spans="1:8" ht="20.100000000000001" customHeight="1" x14ac:dyDescent="0.25">
      <c r="A23" s="157">
        <v>4712</v>
      </c>
      <c r="B23" s="206" t="s">
        <v>349</v>
      </c>
      <c r="C23" s="209" t="s">
        <v>295</v>
      </c>
      <c r="D23" s="2"/>
      <c r="E23" s="217" t="s">
        <v>1134</v>
      </c>
      <c r="F23" s="225">
        <v>9.9</v>
      </c>
      <c r="G23" s="225">
        <f t="shared" si="0"/>
        <v>0</v>
      </c>
    </row>
    <row r="24" spans="1:8" ht="20.100000000000001" customHeight="1" x14ac:dyDescent="0.25">
      <c r="A24" s="157">
        <v>4140</v>
      </c>
      <c r="B24" s="206" t="s">
        <v>344</v>
      </c>
      <c r="C24" s="209" t="s">
        <v>1349</v>
      </c>
      <c r="D24" s="2"/>
      <c r="E24" s="217" t="s">
        <v>1291</v>
      </c>
      <c r="F24" s="225">
        <v>11.9</v>
      </c>
      <c r="G24" s="225">
        <f t="shared" si="0"/>
        <v>0</v>
      </c>
    </row>
    <row r="25" spans="1:8" ht="20.100000000000001" customHeight="1" x14ac:dyDescent="0.25">
      <c r="A25" s="157">
        <v>4345</v>
      </c>
      <c r="B25" s="206" t="s">
        <v>885</v>
      </c>
      <c r="C25" s="209" t="s">
        <v>886</v>
      </c>
      <c r="D25" s="2"/>
      <c r="E25" s="217" t="s">
        <v>1134</v>
      </c>
      <c r="F25" s="225">
        <v>9.9</v>
      </c>
      <c r="G25" s="225">
        <f t="shared" si="0"/>
        <v>0</v>
      </c>
    </row>
    <row r="26" spans="1:8" ht="20.100000000000001" customHeight="1" x14ac:dyDescent="0.25">
      <c r="A26" s="157">
        <v>4152</v>
      </c>
      <c r="B26" s="206" t="s">
        <v>887</v>
      </c>
      <c r="C26" s="209" t="s">
        <v>888</v>
      </c>
      <c r="D26" s="2"/>
      <c r="E26" s="217" t="s">
        <v>1134</v>
      </c>
      <c r="F26" s="225">
        <v>9.9</v>
      </c>
      <c r="G26" s="225">
        <f t="shared" si="0"/>
        <v>0</v>
      </c>
    </row>
    <row r="27" spans="1:8" ht="20.100000000000001" customHeight="1" x14ac:dyDescent="0.25">
      <c r="A27" s="157">
        <v>4151</v>
      </c>
      <c r="B27" s="206" t="s">
        <v>1350</v>
      </c>
      <c r="C27" s="209" t="s">
        <v>1351</v>
      </c>
      <c r="D27" s="2"/>
      <c r="E27" s="217" t="s">
        <v>1134</v>
      </c>
      <c r="F27" s="225">
        <v>9.9</v>
      </c>
      <c r="G27" s="225">
        <f t="shared" si="0"/>
        <v>0</v>
      </c>
    </row>
    <row r="28" spans="1:8" ht="20.100000000000001" customHeight="1" x14ac:dyDescent="0.25">
      <c r="A28" s="157">
        <v>4144</v>
      </c>
      <c r="B28" s="206" t="s">
        <v>889</v>
      </c>
      <c r="C28" s="209" t="s">
        <v>1352</v>
      </c>
      <c r="D28" s="2"/>
      <c r="E28" s="217" t="s">
        <v>1292</v>
      </c>
      <c r="F28" s="225">
        <v>7.5</v>
      </c>
      <c r="G28" s="225">
        <f t="shared" si="0"/>
        <v>0</v>
      </c>
    </row>
    <row r="29" spans="1:8" ht="20.100000000000001" customHeight="1" x14ac:dyDescent="0.25">
      <c r="A29" s="157">
        <v>4161</v>
      </c>
      <c r="B29" s="206" t="s">
        <v>241</v>
      </c>
      <c r="C29" s="209" t="s">
        <v>71</v>
      </c>
      <c r="D29" s="2"/>
      <c r="E29" s="217" t="s">
        <v>1286</v>
      </c>
      <c r="F29" s="225">
        <v>12.5</v>
      </c>
      <c r="G29" s="225">
        <f t="shared" si="0"/>
        <v>0</v>
      </c>
    </row>
    <row r="30" spans="1:8" ht="20.100000000000001" customHeight="1" x14ac:dyDescent="0.25">
      <c r="A30" s="157">
        <v>4889</v>
      </c>
      <c r="B30" s="206" t="s">
        <v>372</v>
      </c>
      <c r="C30" s="209" t="s">
        <v>377</v>
      </c>
      <c r="D30" s="2"/>
      <c r="E30" s="217" t="s">
        <v>1252</v>
      </c>
      <c r="F30" s="225">
        <v>8.5</v>
      </c>
      <c r="G30" s="225">
        <f t="shared" si="0"/>
        <v>0</v>
      </c>
    </row>
    <row r="31" spans="1:8" ht="20.100000000000001" customHeight="1" x14ac:dyDescent="0.25">
      <c r="A31" s="157">
        <v>4143</v>
      </c>
      <c r="B31" s="206" t="s">
        <v>70</v>
      </c>
      <c r="C31" s="209" t="s">
        <v>184</v>
      </c>
      <c r="D31" s="2"/>
      <c r="E31" s="217" t="s">
        <v>1201</v>
      </c>
      <c r="F31" s="225">
        <v>8.9</v>
      </c>
      <c r="G31" s="225">
        <f t="shared" si="0"/>
        <v>0</v>
      </c>
    </row>
    <row r="32" spans="1:8" ht="20.100000000000001" customHeight="1" x14ac:dyDescent="0.25">
      <c r="A32" s="157">
        <v>4160</v>
      </c>
      <c r="B32" s="206" t="s">
        <v>373</v>
      </c>
      <c r="C32" s="209" t="s">
        <v>1353</v>
      </c>
      <c r="D32" s="2"/>
      <c r="E32" s="217" t="s">
        <v>1163</v>
      </c>
      <c r="F32" s="225">
        <v>9.9</v>
      </c>
      <c r="G32" s="225">
        <f t="shared" si="0"/>
        <v>0</v>
      </c>
    </row>
    <row r="33" spans="1:8" ht="20.100000000000001" customHeight="1" x14ac:dyDescent="0.25">
      <c r="A33" s="157">
        <v>4150</v>
      </c>
      <c r="B33" s="206" t="s">
        <v>64</v>
      </c>
      <c r="C33" s="209" t="s">
        <v>65</v>
      </c>
      <c r="D33" s="2"/>
      <c r="E33" s="217" t="s">
        <v>1134</v>
      </c>
      <c r="F33" s="225">
        <v>8.5</v>
      </c>
      <c r="G33" s="225">
        <f t="shared" si="0"/>
        <v>0</v>
      </c>
    </row>
    <row r="34" spans="1:8" ht="20.100000000000001" customHeight="1" x14ac:dyDescent="0.25">
      <c r="A34" s="157">
        <v>4154</v>
      </c>
      <c r="B34" s="206" t="s">
        <v>17</v>
      </c>
      <c r="C34" s="209" t="s">
        <v>245</v>
      </c>
      <c r="D34" s="2"/>
      <c r="E34" s="217" t="s">
        <v>1134</v>
      </c>
      <c r="F34" s="225">
        <v>13.9</v>
      </c>
      <c r="G34" s="225">
        <f t="shared" si="0"/>
        <v>0</v>
      </c>
    </row>
    <row r="35" spans="1:8" ht="20.100000000000001" customHeight="1" x14ac:dyDescent="0.25">
      <c r="A35" s="157">
        <v>4890</v>
      </c>
      <c r="B35" s="206" t="s">
        <v>15</v>
      </c>
      <c r="C35" s="209" t="s">
        <v>16</v>
      </c>
      <c r="D35" s="2"/>
      <c r="E35" s="217" t="s">
        <v>1293</v>
      </c>
      <c r="F35" s="225">
        <v>27.9</v>
      </c>
      <c r="G35" s="225">
        <f t="shared" si="0"/>
        <v>0</v>
      </c>
    </row>
    <row r="36" spans="1:8" s="100" customFormat="1" ht="20.100000000000001" customHeight="1" x14ac:dyDescent="0.25">
      <c r="A36" s="210">
        <v>4142</v>
      </c>
      <c r="B36" s="199" t="s">
        <v>1045</v>
      </c>
      <c r="C36" s="211" t="s">
        <v>1354</v>
      </c>
      <c r="D36" s="9"/>
      <c r="E36" s="259" t="s">
        <v>1134</v>
      </c>
      <c r="F36" s="225">
        <v>8.9</v>
      </c>
      <c r="G36" s="225">
        <f t="shared" si="0"/>
        <v>0</v>
      </c>
      <c r="H36" s="263"/>
    </row>
    <row r="37" spans="1:8" ht="20.100000000000001" customHeight="1" x14ac:dyDescent="0.25">
      <c r="A37" s="157">
        <v>4155</v>
      </c>
      <c r="B37" s="206" t="s">
        <v>890</v>
      </c>
      <c r="C37" s="209" t="s">
        <v>891</v>
      </c>
      <c r="D37" s="2"/>
      <c r="E37" s="217" t="s">
        <v>1221</v>
      </c>
      <c r="F37" s="225">
        <v>8.9</v>
      </c>
      <c r="G37" s="225">
        <f t="shared" si="0"/>
        <v>0</v>
      </c>
    </row>
    <row r="38" spans="1:8" ht="20.100000000000001" customHeight="1" x14ac:dyDescent="0.25">
      <c r="A38" s="157">
        <v>4156</v>
      </c>
      <c r="B38" s="206" t="s">
        <v>18</v>
      </c>
      <c r="C38" s="209" t="s">
        <v>242</v>
      </c>
      <c r="D38" s="2"/>
      <c r="E38" s="217" t="s">
        <v>1205</v>
      </c>
      <c r="F38" s="225">
        <v>25.9</v>
      </c>
      <c r="G38" s="225">
        <f t="shared" si="0"/>
        <v>0</v>
      </c>
    </row>
    <row r="39" spans="1:8" ht="20.100000000000001" customHeight="1" x14ac:dyDescent="0.25">
      <c r="A39" s="157">
        <v>4157</v>
      </c>
      <c r="B39" s="206" t="s">
        <v>374</v>
      </c>
      <c r="C39" s="209" t="s">
        <v>1355</v>
      </c>
      <c r="D39" s="2"/>
      <c r="E39" s="217" t="s">
        <v>1134</v>
      </c>
      <c r="F39" s="225">
        <v>17.899999999999999</v>
      </c>
      <c r="G39" s="225">
        <f t="shared" si="0"/>
        <v>0</v>
      </c>
    </row>
    <row r="40" spans="1:8" ht="20.100000000000001" customHeight="1" x14ac:dyDescent="0.25">
      <c r="A40" s="157">
        <v>4158</v>
      </c>
      <c r="B40" s="206" t="s">
        <v>243</v>
      </c>
      <c r="C40" s="209" t="s">
        <v>244</v>
      </c>
      <c r="D40" s="2"/>
      <c r="E40" s="217" t="s">
        <v>1122</v>
      </c>
      <c r="F40" s="225">
        <v>10.5</v>
      </c>
      <c r="G40" s="225">
        <f t="shared" si="0"/>
        <v>0</v>
      </c>
    </row>
    <row r="41" spans="1:8" ht="20.100000000000001" customHeight="1" x14ac:dyDescent="0.25">
      <c r="A41" s="157">
        <v>4159</v>
      </c>
      <c r="B41" s="206" t="s">
        <v>892</v>
      </c>
      <c r="C41" s="209" t="s">
        <v>893</v>
      </c>
      <c r="D41" s="2"/>
      <c r="E41" s="217" t="s">
        <v>1223</v>
      </c>
      <c r="F41" s="225">
        <v>9.9</v>
      </c>
      <c r="G41" s="225">
        <f t="shared" si="0"/>
        <v>0</v>
      </c>
    </row>
    <row r="42" spans="1:8" ht="20.100000000000001" customHeight="1" x14ac:dyDescent="0.25">
      <c r="A42" s="157">
        <v>4145</v>
      </c>
      <c r="B42" s="206" t="s">
        <v>444</v>
      </c>
      <c r="C42" s="209" t="s">
        <v>894</v>
      </c>
      <c r="D42" s="2"/>
      <c r="E42" s="217" t="s">
        <v>1134</v>
      </c>
      <c r="F42" s="225">
        <v>10.5</v>
      </c>
      <c r="G42" s="225">
        <f t="shared" si="0"/>
        <v>0</v>
      </c>
    </row>
    <row r="43" spans="1:8" ht="20.100000000000001" customHeight="1" x14ac:dyDescent="0.25">
      <c r="A43" s="622" t="s">
        <v>101</v>
      </c>
      <c r="B43" s="617" t="s">
        <v>375</v>
      </c>
      <c r="C43" s="617" t="s">
        <v>376</v>
      </c>
      <c r="D43" s="93" t="s">
        <v>986</v>
      </c>
      <c r="E43" s="256" t="s">
        <v>987</v>
      </c>
      <c r="F43" s="343" t="s">
        <v>56</v>
      </c>
      <c r="G43" s="343"/>
    </row>
    <row r="44" spans="1:8" ht="20.100000000000001" customHeight="1" x14ac:dyDescent="0.25">
      <c r="A44" s="636"/>
      <c r="B44" s="617"/>
      <c r="C44" s="617"/>
      <c r="D44" s="95" t="s">
        <v>2</v>
      </c>
      <c r="E44" s="257" t="s">
        <v>988</v>
      </c>
      <c r="F44" s="344" t="s">
        <v>55</v>
      </c>
      <c r="G44" s="344"/>
    </row>
    <row r="45" spans="1:8" ht="20.100000000000001" customHeight="1" x14ac:dyDescent="0.25">
      <c r="A45" s="157">
        <v>7170</v>
      </c>
      <c r="B45" s="206" t="s">
        <v>1356</v>
      </c>
      <c r="C45" s="206" t="s">
        <v>1357</v>
      </c>
      <c r="D45" s="2"/>
      <c r="E45" s="217" t="s">
        <v>1294</v>
      </c>
      <c r="F45" s="221">
        <v>4.0999999999999996</v>
      </c>
      <c r="G45" s="221">
        <f t="shared" si="0"/>
        <v>0</v>
      </c>
    </row>
    <row r="46" spans="1:8" ht="20.100000000000001" customHeight="1" x14ac:dyDescent="0.25">
      <c r="A46" s="157">
        <v>4570</v>
      </c>
      <c r="B46" s="206" t="s">
        <v>458</v>
      </c>
      <c r="C46" s="206" t="s">
        <v>1046</v>
      </c>
      <c r="D46" s="2"/>
      <c r="E46" s="217" t="s">
        <v>1249</v>
      </c>
      <c r="F46" s="221">
        <v>5.0999999999999996</v>
      </c>
      <c r="G46" s="221">
        <f t="shared" si="0"/>
        <v>0</v>
      </c>
    </row>
    <row r="47" spans="1:8" ht="20.100000000000001" customHeight="1" x14ac:dyDescent="0.25">
      <c r="A47" s="157">
        <v>7201</v>
      </c>
      <c r="B47" s="209" t="s">
        <v>1047</v>
      </c>
      <c r="C47" s="209" t="s">
        <v>1048</v>
      </c>
      <c r="D47" s="2"/>
      <c r="E47" s="217" t="s">
        <v>1249</v>
      </c>
      <c r="F47" s="221">
        <v>3.2</v>
      </c>
      <c r="G47" s="221">
        <f t="shared" si="0"/>
        <v>0</v>
      </c>
    </row>
    <row r="48" spans="1:8" ht="20.100000000000001" customHeight="1" x14ac:dyDescent="0.25">
      <c r="A48" s="617" t="s">
        <v>101</v>
      </c>
      <c r="B48" s="658" t="s">
        <v>1358</v>
      </c>
      <c r="C48" s="658" t="s">
        <v>695</v>
      </c>
      <c r="D48" s="101" t="s">
        <v>986</v>
      </c>
      <c r="E48" s="218" t="s">
        <v>987</v>
      </c>
      <c r="F48" s="164" t="s">
        <v>56</v>
      </c>
      <c r="G48" s="164"/>
    </row>
    <row r="49" spans="1:8" ht="20.100000000000001" customHeight="1" x14ac:dyDescent="0.25">
      <c r="A49" s="617"/>
      <c r="B49" s="658"/>
      <c r="C49" s="658"/>
      <c r="D49" s="103" t="s">
        <v>2</v>
      </c>
      <c r="E49" s="228" t="s">
        <v>988</v>
      </c>
      <c r="F49" s="245" t="s">
        <v>55</v>
      </c>
      <c r="G49" s="245"/>
    </row>
    <row r="50" spans="1:8" s="100" customFormat="1" ht="20.100000000000001" customHeight="1" x14ac:dyDescent="0.25">
      <c r="A50" s="202">
        <v>4370</v>
      </c>
      <c r="B50" s="320" t="s">
        <v>689</v>
      </c>
      <c r="C50" s="321" t="s">
        <v>1359</v>
      </c>
      <c r="D50" s="31"/>
      <c r="E50" s="345" t="s">
        <v>1128</v>
      </c>
      <c r="F50" s="346">
        <v>19.3</v>
      </c>
      <c r="G50" s="346">
        <f t="shared" si="0"/>
        <v>0</v>
      </c>
      <c r="H50" s="263"/>
    </row>
    <row r="51" spans="1:8" s="100" customFormat="1" ht="20.100000000000001" customHeight="1" x14ac:dyDescent="0.25">
      <c r="A51" s="525">
        <v>7049</v>
      </c>
      <c r="B51" s="322" t="s">
        <v>79</v>
      </c>
      <c r="C51" s="323" t="s">
        <v>80</v>
      </c>
      <c r="D51" s="32"/>
      <c r="E51" s="347" t="s">
        <v>1154</v>
      </c>
      <c r="F51" s="348">
        <v>67.5</v>
      </c>
      <c r="G51" s="348">
        <f t="shared" si="0"/>
        <v>0</v>
      </c>
      <c r="H51" s="263"/>
    </row>
    <row r="52" spans="1:8" s="100" customFormat="1" ht="20.100000000000001" customHeight="1" x14ac:dyDescent="0.25">
      <c r="A52" s="204">
        <v>4024</v>
      </c>
      <c r="B52" s="324" t="s">
        <v>769</v>
      </c>
      <c r="C52" s="325" t="s">
        <v>895</v>
      </c>
      <c r="D52" s="12"/>
      <c r="E52" s="349" t="s">
        <v>1154</v>
      </c>
      <c r="F52" s="350">
        <v>99.9</v>
      </c>
      <c r="G52" s="350">
        <f t="shared" si="0"/>
        <v>0</v>
      </c>
      <c r="H52" s="263"/>
    </row>
    <row r="53" spans="1:8" s="100" customFormat="1" ht="19.2" customHeight="1" x14ac:dyDescent="0.25">
      <c r="A53" s="326">
        <v>4508</v>
      </c>
      <c r="B53" s="327" t="s">
        <v>896</v>
      </c>
      <c r="C53" s="328" t="s">
        <v>895</v>
      </c>
      <c r="D53" s="33"/>
      <c r="E53" s="351" t="s">
        <v>1112</v>
      </c>
      <c r="F53" s="352">
        <v>32</v>
      </c>
      <c r="G53" s="352">
        <f t="shared" si="0"/>
        <v>0</v>
      </c>
      <c r="H53" s="263"/>
    </row>
    <row r="54" spans="1:8" ht="20.100000000000001" customHeight="1" x14ac:dyDescent="0.25">
      <c r="A54" s="617" t="s">
        <v>101</v>
      </c>
      <c r="B54" s="617" t="s">
        <v>287</v>
      </c>
      <c r="C54" s="617" t="s">
        <v>288</v>
      </c>
      <c r="D54" s="97" t="s">
        <v>986</v>
      </c>
      <c r="E54" s="340" t="s">
        <v>987</v>
      </c>
      <c r="F54" s="191" t="s">
        <v>56</v>
      </c>
      <c r="G54" s="191"/>
    </row>
    <row r="55" spans="1:8" ht="20.100000000000001" customHeight="1" x14ac:dyDescent="0.25">
      <c r="A55" s="617"/>
      <c r="B55" s="617"/>
      <c r="C55" s="617"/>
      <c r="D55" s="98" t="s">
        <v>2</v>
      </c>
      <c r="E55" s="341" t="s">
        <v>988</v>
      </c>
      <c r="F55" s="190" t="s">
        <v>55</v>
      </c>
      <c r="G55" s="190"/>
    </row>
    <row r="56" spans="1:8" ht="20.100000000000001" customHeight="1" x14ac:dyDescent="0.25">
      <c r="A56" s="157">
        <v>4442</v>
      </c>
      <c r="B56" s="154" t="s">
        <v>399</v>
      </c>
      <c r="C56" s="154" t="s">
        <v>400</v>
      </c>
      <c r="D56" s="2"/>
      <c r="E56" s="173" t="s">
        <v>1102</v>
      </c>
      <c r="F56" s="225">
        <v>5.3</v>
      </c>
      <c r="G56" s="225">
        <f t="shared" si="0"/>
        <v>0</v>
      </c>
    </row>
    <row r="57" spans="1:8" ht="20.100000000000001" customHeight="1" x14ac:dyDescent="0.25">
      <c r="A57" s="157">
        <v>4857</v>
      </c>
      <c r="B57" s="154" t="s">
        <v>401</v>
      </c>
      <c r="C57" s="154" t="s">
        <v>402</v>
      </c>
      <c r="D57" s="2"/>
      <c r="E57" s="173" t="s">
        <v>1130</v>
      </c>
      <c r="F57" s="225">
        <v>6.5</v>
      </c>
      <c r="G57" s="225">
        <f t="shared" si="0"/>
        <v>0</v>
      </c>
    </row>
    <row r="58" spans="1:8" ht="20.100000000000001" customHeight="1" x14ac:dyDescent="0.25">
      <c r="A58" s="617" t="s">
        <v>101</v>
      </c>
      <c r="B58" s="659" t="s">
        <v>307</v>
      </c>
      <c r="C58" s="658" t="s">
        <v>308</v>
      </c>
      <c r="D58" s="101" t="s">
        <v>986</v>
      </c>
      <c r="E58" s="218" t="s">
        <v>987</v>
      </c>
      <c r="F58" s="164" t="s">
        <v>56</v>
      </c>
      <c r="G58" s="164"/>
    </row>
    <row r="59" spans="1:8" ht="20.100000000000001" customHeight="1" x14ac:dyDescent="0.25">
      <c r="A59" s="617"/>
      <c r="B59" s="659"/>
      <c r="C59" s="658"/>
      <c r="D59" s="103" t="s">
        <v>2</v>
      </c>
      <c r="E59" s="228" t="s">
        <v>988</v>
      </c>
      <c r="F59" s="245" t="s">
        <v>55</v>
      </c>
      <c r="G59" s="245"/>
    </row>
    <row r="60" spans="1:8" ht="20.100000000000001" customHeight="1" x14ac:dyDescent="0.25">
      <c r="A60" s="524">
        <v>4533</v>
      </c>
      <c r="B60" s="329" t="s">
        <v>38</v>
      </c>
      <c r="C60" s="330" t="s">
        <v>233</v>
      </c>
      <c r="D60" s="34"/>
      <c r="E60" s="345" t="s">
        <v>1122</v>
      </c>
      <c r="F60" s="346">
        <v>39</v>
      </c>
      <c r="G60" s="346">
        <f t="shared" si="0"/>
        <v>0</v>
      </c>
    </row>
    <row r="61" spans="1:8" ht="20.100000000000001" customHeight="1" x14ac:dyDescent="0.25">
      <c r="A61" s="524">
        <v>4282</v>
      </c>
      <c r="B61" s="329" t="s">
        <v>473</v>
      </c>
      <c r="C61" s="330" t="s">
        <v>474</v>
      </c>
      <c r="D61" s="34"/>
      <c r="E61" s="345" t="s">
        <v>1122</v>
      </c>
      <c r="F61" s="346">
        <v>39</v>
      </c>
      <c r="G61" s="346">
        <f t="shared" si="0"/>
        <v>0</v>
      </c>
    </row>
    <row r="62" spans="1:8" ht="20.100000000000001" customHeight="1" x14ac:dyDescent="0.25">
      <c r="A62" s="617" t="s">
        <v>101</v>
      </c>
      <c r="B62" s="617" t="s">
        <v>286</v>
      </c>
      <c r="C62" s="617" t="s">
        <v>286</v>
      </c>
      <c r="D62" s="97" t="s">
        <v>986</v>
      </c>
      <c r="E62" s="340" t="s">
        <v>987</v>
      </c>
      <c r="F62" s="191" t="s">
        <v>56</v>
      </c>
      <c r="G62" s="191"/>
    </row>
    <row r="63" spans="1:8" ht="20.100000000000001" customHeight="1" x14ac:dyDescent="0.25">
      <c r="A63" s="617"/>
      <c r="B63" s="617"/>
      <c r="C63" s="617"/>
      <c r="D63" s="98" t="s">
        <v>2</v>
      </c>
      <c r="E63" s="341" t="s">
        <v>988</v>
      </c>
      <c r="F63" s="190" t="s">
        <v>55</v>
      </c>
      <c r="G63" s="190"/>
    </row>
    <row r="64" spans="1:8" ht="20.100000000000001" customHeight="1" x14ac:dyDescent="0.25">
      <c r="A64" s="157">
        <v>7207</v>
      </c>
      <c r="B64" s="154" t="s">
        <v>461</v>
      </c>
      <c r="C64" s="154" t="s">
        <v>460</v>
      </c>
      <c r="D64" s="2"/>
      <c r="E64" s="173" t="s">
        <v>1130</v>
      </c>
      <c r="F64" s="225">
        <v>6.7</v>
      </c>
      <c r="G64" s="225">
        <f t="shared" si="0"/>
        <v>0</v>
      </c>
    </row>
    <row r="65" spans="1:7" ht="20.100000000000001" customHeight="1" thickBot="1" x14ac:dyDescent="0.3">
      <c r="A65" s="210">
        <v>7208</v>
      </c>
      <c r="B65" s="154" t="s">
        <v>462</v>
      </c>
      <c r="C65" s="154" t="s">
        <v>459</v>
      </c>
      <c r="D65" s="2"/>
      <c r="E65" s="173" t="s">
        <v>1130</v>
      </c>
      <c r="F65" s="225">
        <v>6</v>
      </c>
      <c r="G65" s="225">
        <f t="shared" si="0"/>
        <v>0</v>
      </c>
    </row>
    <row r="66" spans="1:7" ht="20.100000000000001" customHeight="1" x14ac:dyDescent="0.25">
      <c r="A66" s="660" t="s">
        <v>101</v>
      </c>
      <c r="B66" s="658" t="s">
        <v>289</v>
      </c>
      <c r="C66" s="658" t="s">
        <v>290</v>
      </c>
      <c r="D66" s="97" t="s">
        <v>986</v>
      </c>
      <c r="E66" s="340" t="s">
        <v>987</v>
      </c>
      <c r="F66" s="191" t="s">
        <v>56</v>
      </c>
      <c r="G66" s="191"/>
    </row>
    <row r="67" spans="1:7" ht="20.100000000000001" customHeight="1" x14ac:dyDescent="0.25">
      <c r="A67" s="661"/>
      <c r="B67" s="658"/>
      <c r="C67" s="658"/>
      <c r="D67" s="98" t="s">
        <v>2</v>
      </c>
      <c r="E67" s="341" t="s">
        <v>988</v>
      </c>
      <c r="F67" s="190" t="s">
        <v>55</v>
      </c>
      <c r="G67" s="190"/>
    </row>
    <row r="68" spans="1:7" ht="20.100000000000001" customHeight="1" x14ac:dyDescent="0.25">
      <c r="A68" s="160">
        <v>4418</v>
      </c>
      <c r="B68" s="229" t="s">
        <v>246</v>
      </c>
      <c r="C68" s="331" t="s">
        <v>697</v>
      </c>
      <c r="D68" s="16"/>
      <c r="E68" s="249" t="s">
        <v>1130</v>
      </c>
      <c r="F68" s="250">
        <v>11</v>
      </c>
      <c r="G68" s="250">
        <f t="shared" ref="G68:G94" si="1">F68*D68</f>
        <v>0</v>
      </c>
    </row>
    <row r="69" spans="1:7" ht="20.100000000000001" customHeight="1" x14ac:dyDescent="0.25">
      <c r="A69" s="157">
        <v>4864</v>
      </c>
      <c r="B69" s="229" t="s">
        <v>268</v>
      </c>
      <c r="C69" s="209" t="s">
        <v>40</v>
      </c>
      <c r="D69" s="16"/>
      <c r="E69" s="249" t="s">
        <v>1102</v>
      </c>
      <c r="F69" s="250">
        <v>4.5</v>
      </c>
      <c r="G69" s="250">
        <f t="shared" si="1"/>
        <v>0</v>
      </c>
    </row>
    <row r="70" spans="1:7" ht="20.100000000000001" customHeight="1" x14ac:dyDescent="0.25">
      <c r="A70" s="157">
        <v>4307</v>
      </c>
      <c r="B70" s="229" t="s">
        <v>279</v>
      </c>
      <c r="C70" s="158" t="s">
        <v>280</v>
      </c>
      <c r="D70" s="16"/>
      <c r="E70" s="249" t="s">
        <v>1102</v>
      </c>
      <c r="F70" s="250">
        <v>6.5</v>
      </c>
      <c r="G70" s="250">
        <f t="shared" si="1"/>
        <v>0</v>
      </c>
    </row>
    <row r="71" spans="1:7" ht="20.100000000000001" customHeight="1" x14ac:dyDescent="0.25">
      <c r="A71" s="157">
        <v>4421</v>
      </c>
      <c r="B71" s="229" t="s">
        <v>279</v>
      </c>
      <c r="C71" s="332" t="s">
        <v>280</v>
      </c>
      <c r="D71" s="16"/>
      <c r="E71" s="249" t="s">
        <v>1155</v>
      </c>
      <c r="F71" s="250">
        <v>26.5</v>
      </c>
      <c r="G71" s="250">
        <f t="shared" si="1"/>
        <v>0</v>
      </c>
    </row>
    <row r="72" spans="1:7" ht="20.100000000000001" customHeight="1" thickBot="1" x14ac:dyDescent="0.3">
      <c r="A72" s="160">
        <v>4011</v>
      </c>
      <c r="B72" s="229" t="s">
        <v>463</v>
      </c>
      <c r="C72" s="332" t="s">
        <v>464</v>
      </c>
      <c r="D72" s="35"/>
      <c r="E72" s="251" t="s">
        <v>1130</v>
      </c>
      <c r="F72" s="353">
        <v>5.9</v>
      </c>
      <c r="G72" s="353">
        <f t="shared" si="1"/>
        <v>0</v>
      </c>
    </row>
    <row r="73" spans="1:7" ht="20.100000000000001" customHeight="1" x14ac:dyDescent="0.25">
      <c r="A73" s="660" t="s">
        <v>101</v>
      </c>
      <c r="B73" s="658" t="s">
        <v>292</v>
      </c>
      <c r="C73" s="658" t="s">
        <v>405</v>
      </c>
      <c r="D73" s="97" t="s">
        <v>986</v>
      </c>
      <c r="E73" s="340" t="s">
        <v>987</v>
      </c>
      <c r="F73" s="354" t="s">
        <v>56</v>
      </c>
      <c r="G73" s="354"/>
    </row>
    <row r="74" spans="1:7" ht="20.100000000000001" customHeight="1" x14ac:dyDescent="0.25">
      <c r="A74" s="661"/>
      <c r="B74" s="658"/>
      <c r="C74" s="658"/>
      <c r="D74" s="98" t="s">
        <v>2</v>
      </c>
      <c r="E74" s="341" t="s">
        <v>988</v>
      </c>
      <c r="F74" s="355" t="s">
        <v>55</v>
      </c>
      <c r="G74" s="355"/>
    </row>
    <row r="75" spans="1:7" ht="20.100000000000001" customHeight="1" x14ac:dyDescent="0.25">
      <c r="A75" s="157">
        <v>7202</v>
      </c>
      <c r="B75" s="229" t="s">
        <v>1360</v>
      </c>
      <c r="C75" s="233" t="s">
        <v>1361</v>
      </c>
      <c r="D75" s="16"/>
      <c r="E75" s="249" t="s">
        <v>1295</v>
      </c>
      <c r="F75" s="250">
        <v>7.8</v>
      </c>
      <c r="G75" s="250">
        <f t="shared" si="1"/>
        <v>0</v>
      </c>
    </row>
    <row r="76" spans="1:7" ht="20.100000000000001" customHeight="1" x14ac:dyDescent="0.25">
      <c r="A76" s="157">
        <v>4846</v>
      </c>
      <c r="B76" s="229" t="s">
        <v>1496</v>
      </c>
      <c r="C76" s="233" t="s">
        <v>1497</v>
      </c>
      <c r="D76" s="16"/>
      <c r="E76" s="249" t="s">
        <v>1102</v>
      </c>
      <c r="F76" s="250">
        <v>18.899999999999999</v>
      </c>
      <c r="G76" s="250">
        <f t="shared" si="1"/>
        <v>0</v>
      </c>
    </row>
    <row r="77" spans="1:7" ht="20.100000000000001" customHeight="1" x14ac:dyDescent="0.25">
      <c r="A77" s="157">
        <v>4439</v>
      </c>
      <c r="B77" s="229" t="s">
        <v>95</v>
      </c>
      <c r="C77" s="233" t="s">
        <v>327</v>
      </c>
      <c r="D77" s="16"/>
      <c r="E77" s="249" t="s">
        <v>1296</v>
      </c>
      <c r="F77" s="250">
        <v>5.0999999999999996</v>
      </c>
      <c r="G77" s="250">
        <f t="shared" si="1"/>
        <v>0</v>
      </c>
    </row>
    <row r="78" spans="1:7" ht="20.100000000000001" customHeight="1" x14ac:dyDescent="0.25">
      <c r="A78" s="157">
        <v>7206</v>
      </c>
      <c r="B78" s="229" t="s">
        <v>315</v>
      </c>
      <c r="C78" s="233" t="s">
        <v>406</v>
      </c>
      <c r="D78" s="16"/>
      <c r="E78" s="249" t="s">
        <v>1102</v>
      </c>
      <c r="F78" s="250">
        <v>7.2</v>
      </c>
      <c r="G78" s="250">
        <f t="shared" si="1"/>
        <v>0</v>
      </c>
    </row>
    <row r="79" spans="1:7" ht="20.100000000000001" customHeight="1" x14ac:dyDescent="0.25">
      <c r="A79" s="157">
        <v>7211</v>
      </c>
      <c r="B79" s="229" t="s">
        <v>806</v>
      </c>
      <c r="C79" s="209" t="s">
        <v>897</v>
      </c>
      <c r="D79" s="16"/>
      <c r="E79" s="249" t="s">
        <v>1287</v>
      </c>
      <c r="F79" s="250">
        <v>3.3</v>
      </c>
      <c r="G79" s="250">
        <f t="shared" si="1"/>
        <v>0</v>
      </c>
    </row>
    <row r="80" spans="1:7" ht="20.100000000000001" customHeight="1" x14ac:dyDescent="0.25">
      <c r="A80" s="157">
        <v>4359</v>
      </c>
      <c r="B80" s="229" t="s">
        <v>407</v>
      </c>
      <c r="C80" s="209" t="s">
        <v>1362</v>
      </c>
      <c r="D80" s="16"/>
      <c r="E80" s="249" t="s">
        <v>1297</v>
      </c>
      <c r="F80" s="250">
        <v>8.4</v>
      </c>
      <c r="G80" s="250">
        <f t="shared" si="1"/>
        <v>0</v>
      </c>
    </row>
    <row r="81" spans="1:8" ht="20.100000000000001" customHeight="1" x14ac:dyDescent="0.25">
      <c r="A81" s="157">
        <v>202020</v>
      </c>
      <c r="B81" s="229" t="s">
        <v>326</v>
      </c>
      <c r="C81" s="209" t="s">
        <v>408</v>
      </c>
      <c r="D81" s="16"/>
      <c r="E81" s="249" t="s">
        <v>1102</v>
      </c>
      <c r="F81" s="356">
        <v>4.9000000000000004</v>
      </c>
      <c r="G81" s="356">
        <f t="shared" si="1"/>
        <v>0</v>
      </c>
    </row>
    <row r="82" spans="1:8" ht="20.100000000000001" customHeight="1" x14ac:dyDescent="0.25">
      <c r="A82" s="157">
        <v>4383</v>
      </c>
      <c r="B82" s="229" t="s">
        <v>691</v>
      </c>
      <c r="C82" s="209" t="s">
        <v>409</v>
      </c>
      <c r="D82" s="16"/>
      <c r="E82" s="249" t="s">
        <v>1296</v>
      </c>
      <c r="F82" s="250">
        <v>3.8</v>
      </c>
      <c r="G82" s="250">
        <f t="shared" si="1"/>
        <v>0</v>
      </c>
    </row>
    <row r="83" spans="1:8" ht="20.100000000000001" customHeight="1" x14ac:dyDescent="0.25">
      <c r="A83" s="157">
        <v>7056</v>
      </c>
      <c r="B83" s="229" t="s">
        <v>809</v>
      </c>
      <c r="C83" s="209" t="s">
        <v>457</v>
      </c>
      <c r="D83" s="16"/>
      <c r="E83" s="249" t="s">
        <v>1130</v>
      </c>
      <c r="F83" s="250">
        <v>4.9000000000000004</v>
      </c>
      <c r="G83" s="250">
        <f t="shared" si="1"/>
        <v>0</v>
      </c>
    </row>
    <row r="84" spans="1:8" ht="20.100000000000001" customHeight="1" x14ac:dyDescent="0.25">
      <c r="A84" s="157">
        <v>7212</v>
      </c>
      <c r="B84" s="229" t="s">
        <v>410</v>
      </c>
      <c r="C84" s="158" t="s">
        <v>411</v>
      </c>
      <c r="D84" s="16"/>
      <c r="E84" s="249" t="s">
        <v>1121</v>
      </c>
      <c r="F84" s="250">
        <v>4.4000000000000004</v>
      </c>
      <c r="G84" s="250">
        <f t="shared" si="1"/>
        <v>0</v>
      </c>
    </row>
    <row r="85" spans="1:8" ht="20.100000000000001" customHeight="1" x14ac:dyDescent="0.25">
      <c r="A85" s="160">
        <v>7066</v>
      </c>
      <c r="B85" s="229" t="s">
        <v>739</v>
      </c>
      <c r="C85" s="333" t="s">
        <v>738</v>
      </c>
      <c r="D85" s="16"/>
      <c r="E85" s="249" t="s">
        <v>1200</v>
      </c>
      <c r="F85" s="250">
        <v>6.2</v>
      </c>
      <c r="G85" s="250">
        <f t="shared" si="1"/>
        <v>0</v>
      </c>
    </row>
    <row r="86" spans="1:8" ht="20.100000000000001" customHeight="1" x14ac:dyDescent="0.25">
      <c r="A86" s="160">
        <v>4367</v>
      </c>
      <c r="B86" s="229" t="s">
        <v>412</v>
      </c>
      <c r="C86" s="331" t="s">
        <v>413</v>
      </c>
      <c r="D86" s="16"/>
      <c r="E86" s="249" t="s">
        <v>1298</v>
      </c>
      <c r="F86" s="250">
        <v>5.6</v>
      </c>
      <c r="G86" s="250">
        <f t="shared" si="1"/>
        <v>0</v>
      </c>
    </row>
    <row r="87" spans="1:8" ht="20.100000000000001" customHeight="1" x14ac:dyDescent="0.25">
      <c r="A87" s="157">
        <v>7067</v>
      </c>
      <c r="B87" s="229" t="s">
        <v>414</v>
      </c>
      <c r="C87" s="209" t="s">
        <v>1363</v>
      </c>
      <c r="D87" s="16"/>
      <c r="E87" s="249" t="s">
        <v>1130</v>
      </c>
      <c r="F87" s="250">
        <v>4.7</v>
      </c>
      <c r="G87" s="250">
        <f t="shared" si="1"/>
        <v>0</v>
      </c>
    </row>
    <row r="88" spans="1:8" ht="20.100000000000001" customHeight="1" x14ac:dyDescent="0.25">
      <c r="A88" s="617" t="s">
        <v>101</v>
      </c>
      <c r="B88" s="659" t="s">
        <v>1049</v>
      </c>
      <c r="C88" s="658" t="s">
        <v>35</v>
      </c>
      <c r="D88" s="101" t="s">
        <v>986</v>
      </c>
      <c r="E88" s="218" t="s">
        <v>987</v>
      </c>
      <c r="F88" s="164" t="s">
        <v>56</v>
      </c>
      <c r="G88" s="164"/>
    </row>
    <row r="89" spans="1:8" ht="20.100000000000001" customHeight="1" x14ac:dyDescent="0.25">
      <c r="A89" s="617"/>
      <c r="B89" s="659"/>
      <c r="C89" s="658"/>
      <c r="D89" s="103" t="s">
        <v>2</v>
      </c>
      <c r="E89" s="228" t="s">
        <v>988</v>
      </c>
      <c r="F89" s="245" t="s">
        <v>55</v>
      </c>
      <c r="G89" s="245"/>
    </row>
    <row r="90" spans="1:8" ht="20.100000000000001" customHeight="1" x14ac:dyDescent="0.25">
      <c r="A90" s="522" t="s">
        <v>345</v>
      </c>
      <c r="B90" s="334" t="s">
        <v>1050</v>
      </c>
      <c r="C90" s="335" t="s">
        <v>1051</v>
      </c>
      <c r="D90" s="36"/>
      <c r="E90" s="357" t="s">
        <v>1160</v>
      </c>
      <c r="F90" s="358">
        <v>6.1</v>
      </c>
      <c r="G90" s="358">
        <f t="shared" si="1"/>
        <v>0</v>
      </c>
    </row>
    <row r="91" spans="1:8" ht="20.100000000000001" customHeight="1" x14ac:dyDescent="0.25">
      <c r="A91" s="157">
        <v>4711</v>
      </c>
      <c r="B91" s="291" t="s">
        <v>386</v>
      </c>
      <c r="C91" s="297" t="s">
        <v>138</v>
      </c>
      <c r="D91" s="37"/>
      <c r="E91" s="359" t="s">
        <v>1128</v>
      </c>
      <c r="F91" s="311">
        <v>10.5</v>
      </c>
      <c r="G91" s="311">
        <f t="shared" si="1"/>
        <v>0</v>
      </c>
      <c r="H91" s="360"/>
    </row>
    <row r="92" spans="1:8" s="100" customFormat="1" ht="20.100000000000001" customHeight="1" x14ac:dyDescent="0.25">
      <c r="A92" s="202">
        <v>4400</v>
      </c>
      <c r="B92" s="320" t="s">
        <v>231</v>
      </c>
      <c r="C92" s="321" t="s">
        <v>232</v>
      </c>
      <c r="D92" s="31"/>
      <c r="E92" s="345" t="s">
        <v>1128</v>
      </c>
      <c r="F92" s="346">
        <v>8.6</v>
      </c>
      <c r="G92" s="346">
        <f t="shared" si="1"/>
        <v>0</v>
      </c>
      <c r="H92" s="263"/>
    </row>
    <row r="93" spans="1:8" ht="20.100000000000001" customHeight="1" x14ac:dyDescent="0.25">
      <c r="A93" s="523">
        <v>4544</v>
      </c>
      <c r="B93" s="336" t="s">
        <v>1364</v>
      </c>
      <c r="C93" s="337" t="s">
        <v>1365</v>
      </c>
      <c r="D93" s="38"/>
      <c r="E93" s="361" t="s">
        <v>1160</v>
      </c>
      <c r="F93" s="350">
        <v>12</v>
      </c>
      <c r="G93" s="350">
        <f t="shared" si="1"/>
        <v>0</v>
      </c>
    </row>
    <row r="94" spans="1:8" s="100" customFormat="1" ht="20.100000000000001" customHeight="1" x14ac:dyDescent="0.25">
      <c r="A94" s="202">
        <v>4548</v>
      </c>
      <c r="B94" s="338" t="s">
        <v>898</v>
      </c>
      <c r="C94" s="339" t="s">
        <v>899</v>
      </c>
      <c r="D94" s="12"/>
      <c r="E94" s="349" t="s">
        <v>1128</v>
      </c>
      <c r="F94" s="350">
        <v>11.3</v>
      </c>
      <c r="G94" s="350">
        <f t="shared" si="1"/>
        <v>0</v>
      </c>
      <c r="H94" s="263"/>
    </row>
    <row r="95" spans="1:8" ht="20.100000000000001" customHeight="1" thickBot="1" x14ac:dyDescent="0.3"/>
    <row r="96" spans="1:8" ht="20.100000000000001" customHeight="1" thickBot="1" x14ac:dyDescent="0.3">
      <c r="F96" s="65" t="s">
        <v>670</v>
      </c>
      <c r="G96" s="226">
        <f>SUM(G3:G94)</f>
        <v>0</v>
      </c>
    </row>
  </sheetData>
  <sheetProtection algorithmName="SHA-512" hashValue="KXArm6GdiPjRT2369oZVPJZs4naqQMTxNVM8ugcnAbxu9p2OpV8lHVOUYvCmhLdQVbmzI99H6pZSdxPHYanQ+Q==" saltValue="kHyx1D/OYNF53F/I3Sq8Ng==" spinCount="100000" sheet="1" selectLockedCells="1"/>
  <mergeCells count="33">
    <mergeCell ref="A1:A2"/>
    <mergeCell ref="B1:B2"/>
    <mergeCell ref="C1:C2"/>
    <mergeCell ref="A19:A20"/>
    <mergeCell ref="B19:B20"/>
    <mergeCell ref="C19:C20"/>
    <mergeCell ref="A5:A6"/>
    <mergeCell ref="B5:B6"/>
    <mergeCell ref="C5:C6"/>
    <mergeCell ref="A88:A89"/>
    <mergeCell ref="B88:B89"/>
    <mergeCell ref="C88:C89"/>
    <mergeCell ref="C66:C67"/>
    <mergeCell ref="A73:A74"/>
    <mergeCell ref="B73:B74"/>
    <mergeCell ref="C73:C74"/>
    <mergeCell ref="A66:A67"/>
    <mergeCell ref="B66:B67"/>
    <mergeCell ref="A43:A44"/>
    <mergeCell ref="B43:B44"/>
    <mergeCell ref="C43:C44"/>
    <mergeCell ref="B54:B55"/>
    <mergeCell ref="C62:C63"/>
    <mergeCell ref="A58:A59"/>
    <mergeCell ref="B58:B59"/>
    <mergeCell ref="C58:C59"/>
    <mergeCell ref="A48:A49"/>
    <mergeCell ref="B48:B49"/>
    <mergeCell ref="A62:A63"/>
    <mergeCell ref="B62:B63"/>
    <mergeCell ref="A54:A55"/>
    <mergeCell ref="C48:C49"/>
    <mergeCell ref="C54:C55"/>
  </mergeCells>
  <hyperlinks>
    <hyperlink ref="F96" location="'Welcome Page'!A1" display="Welcome Page" xr:uid="{00000000-0004-0000-0900-000000000000}"/>
  </hyperlinks>
  <pageMargins left="0.7" right="0.7" top="0.75" bottom="0.75" header="0.3" footer="0.3"/>
  <pageSetup scale="91" orientation="portrait" r:id="rId1"/>
  <rowBreaks count="3" manualBreakCount="3">
    <brk id="18" max="16383" man="1"/>
    <brk id="42" max="16383" man="1"/>
    <brk id="72" max="16383" man="1"/>
  </rowBreaks>
  <ignoredErrors>
    <ignoredError sqref="G77:G96 G3:G75" unlockedFormula="1"/>
    <ignoredError sqref="A90:A9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_SCRIPT_10"/>
  <dimension ref="A1:N32"/>
  <sheetViews>
    <sheetView showGridLines="0" zoomScaleNormal="100" workbookViewId="0">
      <selection activeCell="D24" sqref="D24"/>
    </sheetView>
  </sheetViews>
  <sheetFormatPr defaultColWidth="11.44140625" defaultRowHeight="20.100000000000001" customHeight="1" x14ac:dyDescent="0.25"/>
  <cols>
    <col min="1" max="1" width="10.33203125" style="163" bestFit="1" customWidth="1"/>
    <col min="2" max="2" width="46.5546875" style="275" bestFit="1" customWidth="1"/>
    <col min="3" max="3" width="47.109375" style="163" customWidth="1"/>
    <col min="4" max="4" width="5.6640625" style="3" customWidth="1"/>
    <col min="5" max="5" width="14" style="163" bestFit="1" customWidth="1"/>
    <col min="6" max="7" width="21.33203125" style="377" bestFit="1" customWidth="1"/>
    <col min="8" max="8" width="21.33203125" style="377" hidden="1" customWidth="1"/>
    <col min="9" max="257" width="9.109375" style="3" customWidth="1"/>
    <col min="258" max="16384" width="11.44140625" style="3"/>
  </cols>
  <sheetData>
    <row r="1" spans="1:14" s="58" customFormat="1" ht="20.100000000000001" customHeight="1" x14ac:dyDescent="0.25">
      <c r="A1" s="620" t="s">
        <v>101</v>
      </c>
      <c r="B1" s="620" t="s">
        <v>430</v>
      </c>
      <c r="C1" s="620" t="s">
        <v>900</v>
      </c>
      <c r="D1" s="665" t="s">
        <v>2</v>
      </c>
      <c r="E1" s="621" t="s">
        <v>99</v>
      </c>
      <c r="F1" s="269" t="s">
        <v>1465</v>
      </c>
      <c r="G1" s="269" t="s">
        <v>55</v>
      </c>
      <c r="H1" s="269" t="s">
        <v>1462</v>
      </c>
      <c r="I1" s="3"/>
      <c r="J1" s="3"/>
      <c r="K1" s="3"/>
      <c r="L1" s="3"/>
      <c r="M1" s="3"/>
      <c r="N1" s="3"/>
    </row>
    <row r="2" spans="1:14" s="58" customFormat="1" ht="20.100000000000001" customHeight="1" x14ac:dyDescent="0.25">
      <c r="A2" s="664"/>
      <c r="B2" s="664"/>
      <c r="C2" s="664"/>
      <c r="D2" s="666"/>
      <c r="E2" s="667"/>
      <c r="F2" s="270"/>
      <c r="G2" s="270" t="s">
        <v>901</v>
      </c>
      <c r="H2" s="270"/>
      <c r="I2" s="3"/>
      <c r="J2" s="3"/>
      <c r="K2" s="3"/>
      <c r="L2" s="3"/>
      <c r="M2" s="3"/>
      <c r="N2" s="3"/>
    </row>
    <row r="3" spans="1:14" s="58" customFormat="1" ht="20.100000000000001" customHeight="1" x14ac:dyDescent="0.25">
      <c r="A3" s="214"/>
      <c r="B3" s="214" t="s">
        <v>1052</v>
      </c>
      <c r="C3" s="214" t="s">
        <v>446</v>
      </c>
      <c r="D3" s="96"/>
      <c r="E3" s="264"/>
      <c r="F3" s="372"/>
      <c r="G3" s="372"/>
      <c r="H3" s="372"/>
      <c r="I3" s="3"/>
      <c r="J3" s="3"/>
      <c r="K3" s="3"/>
      <c r="L3" s="3"/>
      <c r="M3" s="3"/>
      <c r="N3" s="3"/>
    </row>
    <row r="4" spans="1:14" s="58" customFormat="1" ht="20.100000000000001" customHeight="1" x14ac:dyDescent="0.25">
      <c r="A4" s="210">
        <v>4682</v>
      </c>
      <c r="B4" s="156" t="s">
        <v>1366</v>
      </c>
      <c r="C4" s="156" t="s">
        <v>1053</v>
      </c>
      <c r="D4" s="26"/>
      <c r="E4" s="265" t="s">
        <v>1464</v>
      </c>
      <c r="F4" s="225">
        <f>114.9*1.2</f>
        <v>137.88</v>
      </c>
      <c r="G4" s="225">
        <v>114.9</v>
      </c>
      <c r="H4" s="225">
        <f>F4*D4</f>
        <v>0</v>
      </c>
      <c r="I4" s="3"/>
      <c r="J4" s="3"/>
      <c r="K4" s="3"/>
      <c r="L4" s="3"/>
      <c r="M4" s="3"/>
      <c r="N4" s="3"/>
    </row>
    <row r="5" spans="1:14" s="58" customFormat="1" ht="20.100000000000001" customHeight="1" x14ac:dyDescent="0.25">
      <c r="A5" s="210">
        <v>8201</v>
      </c>
      <c r="B5" s="156" t="s">
        <v>1054</v>
      </c>
      <c r="C5" s="156" t="s">
        <v>704</v>
      </c>
      <c r="D5" s="26"/>
      <c r="E5" s="265" t="s">
        <v>1156</v>
      </c>
      <c r="F5" s="225">
        <f>99*2</f>
        <v>198</v>
      </c>
      <c r="G5" s="225">
        <v>99</v>
      </c>
      <c r="H5" s="225">
        <f t="shared" ref="H5:H29" si="0">F5*D5</f>
        <v>0</v>
      </c>
      <c r="I5" s="3"/>
      <c r="J5" s="3"/>
      <c r="K5" s="3"/>
      <c r="L5" s="3"/>
      <c r="M5" s="3"/>
      <c r="N5" s="3"/>
    </row>
    <row r="6" spans="1:14" s="58" customFormat="1" ht="20.100000000000001" customHeight="1" x14ac:dyDescent="0.25">
      <c r="A6" s="210">
        <v>7115</v>
      </c>
      <c r="B6" s="156" t="s">
        <v>1367</v>
      </c>
      <c r="C6" s="156" t="s">
        <v>1368</v>
      </c>
      <c r="D6" s="26"/>
      <c r="E6" s="265" t="s">
        <v>1131</v>
      </c>
      <c r="F6" s="225">
        <f>75.9*0.6</f>
        <v>45.54</v>
      </c>
      <c r="G6" s="225">
        <v>75.900000000000006</v>
      </c>
      <c r="H6" s="225">
        <f t="shared" si="0"/>
        <v>0</v>
      </c>
      <c r="I6" s="3"/>
      <c r="J6" s="3"/>
      <c r="K6" s="3"/>
      <c r="L6" s="3"/>
      <c r="M6" s="3"/>
      <c r="N6" s="3"/>
    </row>
    <row r="7" spans="1:14" s="58" customFormat="1" ht="20.100000000000001" customHeight="1" x14ac:dyDescent="0.25">
      <c r="A7" s="210">
        <v>8202</v>
      </c>
      <c r="B7" s="156" t="s">
        <v>674</v>
      </c>
      <c r="C7" s="156" t="s">
        <v>675</v>
      </c>
      <c r="D7" s="26"/>
      <c r="E7" s="265" t="s">
        <v>1464</v>
      </c>
      <c r="F7" s="225">
        <f>104.9*1.2</f>
        <v>125.88</v>
      </c>
      <c r="G7" s="225">
        <v>104.9</v>
      </c>
      <c r="H7" s="225">
        <f t="shared" si="0"/>
        <v>0</v>
      </c>
      <c r="I7" s="3"/>
      <c r="J7" s="3"/>
      <c r="K7" s="3"/>
      <c r="L7" s="3"/>
      <c r="M7" s="3"/>
      <c r="N7" s="3"/>
    </row>
    <row r="8" spans="1:14" s="58" customFormat="1" ht="20.100000000000001" customHeight="1" x14ac:dyDescent="0.25">
      <c r="A8" s="210">
        <v>4483</v>
      </c>
      <c r="B8" s="156" t="s">
        <v>1369</v>
      </c>
      <c r="C8" s="156" t="s">
        <v>1370</v>
      </c>
      <c r="D8" s="26"/>
      <c r="E8" s="265" t="s">
        <v>1131</v>
      </c>
      <c r="F8" s="225">
        <f>299*0.6</f>
        <v>179.4</v>
      </c>
      <c r="G8" s="225">
        <v>299</v>
      </c>
      <c r="H8" s="225">
        <f t="shared" si="0"/>
        <v>0</v>
      </c>
      <c r="I8" s="3"/>
      <c r="J8" s="3"/>
      <c r="K8" s="3"/>
      <c r="L8" s="3"/>
      <c r="M8" s="3"/>
      <c r="N8" s="3"/>
    </row>
    <row r="9" spans="1:14" s="58" customFormat="1" ht="20.100000000000001" customHeight="1" x14ac:dyDescent="0.25">
      <c r="A9" s="362"/>
      <c r="B9" s="214" t="s">
        <v>449</v>
      </c>
      <c r="C9" s="362" t="s">
        <v>450</v>
      </c>
      <c r="D9" s="59" t="s">
        <v>2</v>
      </c>
      <c r="E9" s="365" t="s">
        <v>99</v>
      </c>
      <c r="F9" s="269" t="s">
        <v>1465</v>
      </c>
      <c r="G9" s="373" t="s">
        <v>902</v>
      </c>
      <c r="H9" s="373"/>
      <c r="I9" s="3"/>
      <c r="J9" s="3"/>
      <c r="K9" s="3"/>
      <c r="L9" s="3"/>
      <c r="M9" s="3"/>
      <c r="N9" s="3"/>
    </row>
    <row r="10" spans="1:14" s="58" customFormat="1" ht="20.100000000000001" customHeight="1" x14ac:dyDescent="0.25">
      <c r="A10" s="157">
        <v>4491</v>
      </c>
      <c r="B10" s="154" t="s">
        <v>1371</v>
      </c>
      <c r="C10" s="154" t="s">
        <v>1372</v>
      </c>
      <c r="D10" s="27"/>
      <c r="E10" s="173" t="s">
        <v>1299</v>
      </c>
      <c r="F10" s="258">
        <f>69*0.5</f>
        <v>34.5</v>
      </c>
      <c r="G10" s="258">
        <v>69</v>
      </c>
      <c r="H10" s="258">
        <f t="shared" si="0"/>
        <v>0</v>
      </c>
      <c r="I10" s="3"/>
      <c r="J10" s="3"/>
      <c r="K10" s="3"/>
      <c r="L10" s="3"/>
      <c r="M10" s="3"/>
      <c r="N10" s="3"/>
    </row>
    <row r="11" spans="1:14" ht="20.100000000000001" customHeight="1" x14ac:dyDescent="0.25">
      <c r="A11" s="197"/>
      <c r="B11" s="197" t="s">
        <v>445</v>
      </c>
      <c r="C11" s="197" t="s">
        <v>445</v>
      </c>
      <c r="D11" s="59" t="s">
        <v>2</v>
      </c>
      <c r="E11" s="365" t="s">
        <v>99</v>
      </c>
      <c r="F11" s="269" t="s">
        <v>1465</v>
      </c>
      <c r="G11" s="373" t="s">
        <v>902</v>
      </c>
      <c r="H11" s="373"/>
    </row>
    <row r="12" spans="1:14" ht="20.100000000000001" customHeight="1" x14ac:dyDescent="0.25">
      <c r="A12" s="210">
        <v>4334</v>
      </c>
      <c r="B12" s="156" t="s">
        <v>772</v>
      </c>
      <c r="C12" s="156" t="s">
        <v>1373</v>
      </c>
      <c r="D12" s="26"/>
      <c r="E12" s="265" t="s">
        <v>1296</v>
      </c>
      <c r="F12" s="225">
        <f>26.9*0.75</f>
        <v>20.174999999999997</v>
      </c>
      <c r="G12" s="225">
        <v>26.9</v>
      </c>
      <c r="H12" s="225">
        <f t="shared" si="0"/>
        <v>0</v>
      </c>
    </row>
    <row r="13" spans="1:14" ht="20.100000000000001" customHeight="1" x14ac:dyDescent="0.25">
      <c r="A13" s="526">
        <v>6092</v>
      </c>
      <c r="B13" s="363" t="s">
        <v>779</v>
      </c>
      <c r="C13" s="363" t="s">
        <v>1055</v>
      </c>
      <c r="D13" s="28"/>
      <c r="E13" s="277" t="s">
        <v>1300</v>
      </c>
      <c r="F13" s="374">
        <f>59.9*0.5</f>
        <v>29.95</v>
      </c>
      <c r="G13" s="374">
        <v>59.9</v>
      </c>
      <c r="H13" s="374">
        <f t="shared" si="0"/>
        <v>0</v>
      </c>
    </row>
    <row r="14" spans="1:14" ht="20.100000000000001" customHeight="1" x14ac:dyDescent="0.25">
      <c r="A14" s="210">
        <v>4347</v>
      </c>
      <c r="B14" s="156" t="s">
        <v>451</v>
      </c>
      <c r="C14" s="156" t="s">
        <v>452</v>
      </c>
      <c r="D14" s="26"/>
      <c r="E14" s="265" t="s">
        <v>1301</v>
      </c>
      <c r="F14" s="225">
        <f>36*0.45</f>
        <v>16.2</v>
      </c>
      <c r="G14" s="225">
        <v>36</v>
      </c>
      <c r="H14" s="225">
        <f t="shared" si="0"/>
        <v>0</v>
      </c>
    </row>
    <row r="15" spans="1:14" ht="20.100000000000001" customHeight="1" x14ac:dyDescent="0.25">
      <c r="A15" s="214"/>
      <c r="B15" s="214" t="s">
        <v>447</v>
      </c>
      <c r="C15" s="214" t="s">
        <v>448</v>
      </c>
      <c r="D15" s="59" t="s">
        <v>2</v>
      </c>
      <c r="E15" s="365" t="s">
        <v>99</v>
      </c>
      <c r="F15" s="269" t="s">
        <v>1465</v>
      </c>
      <c r="G15" s="373" t="s">
        <v>902</v>
      </c>
      <c r="H15" s="373"/>
    </row>
    <row r="16" spans="1:14" ht="20.100000000000001" customHeight="1" x14ac:dyDescent="0.25">
      <c r="A16" s="157">
        <v>4485</v>
      </c>
      <c r="B16" s="154" t="s">
        <v>1374</v>
      </c>
      <c r="C16" s="154" t="s">
        <v>1375</v>
      </c>
      <c r="D16" s="27"/>
      <c r="E16" s="173" t="s">
        <v>1302</v>
      </c>
      <c r="F16" s="258">
        <f>69.5*0.36</f>
        <v>25.02</v>
      </c>
      <c r="G16" s="258">
        <v>69.5</v>
      </c>
      <c r="H16" s="258">
        <f t="shared" si="0"/>
        <v>0</v>
      </c>
    </row>
    <row r="17" spans="1:14" ht="20.100000000000001" customHeight="1" x14ac:dyDescent="0.25">
      <c r="A17" s="364"/>
      <c r="B17" s="365" t="s">
        <v>780</v>
      </c>
      <c r="C17" s="365" t="s">
        <v>903</v>
      </c>
      <c r="D17" s="59" t="s">
        <v>2</v>
      </c>
      <c r="E17" s="365" t="s">
        <v>99</v>
      </c>
      <c r="F17" s="269" t="s">
        <v>1465</v>
      </c>
      <c r="G17" s="373" t="s">
        <v>902</v>
      </c>
      <c r="H17" s="373"/>
    </row>
    <row r="18" spans="1:14" ht="20.100000000000001" customHeight="1" x14ac:dyDescent="0.25">
      <c r="A18" s="375">
        <v>8011</v>
      </c>
      <c r="B18" s="366" t="s">
        <v>904</v>
      </c>
      <c r="C18" s="366" t="s">
        <v>1056</v>
      </c>
      <c r="D18" s="29"/>
      <c r="E18" s="375" t="s">
        <v>1303</v>
      </c>
      <c r="F18" s="376">
        <f>31*0.38</f>
        <v>11.78</v>
      </c>
      <c r="G18" s="376">
        <v>31</v>
      </c>
      <c r="H18" s="376">
        <f t="shared" si="0"/>
        <v>0</v>
      </c>
    </row>
    <row r="19" spans="1:14" ht="20.100000000000001" customHeight="1" x14ac:dyDescent="0.25">
      <c r="A19" s="375">
        <v>8012</v>
      </c>
      <c r="B19" s="366" t="s">
        <v>1057</v>
      </c>
      <c r="C19" s="366" t="s">
        <v>1058</v>
      </c>
      <c r="D19" s="29"/>
      <c r="E19" s="375" t="s">
        <v>1157</v>
      </c>
      <c r="F19" s="376">
        <f>113*0.5</f>
        <v>56.5</v>
      </c>
      <c r="G19" s="376">
        <v>113</v>
      </c>
      <c r="H19" s="376">
        <f t="shared" si="0"/>
        <v>0</v>
      </c>
    </row>
    <row r="20" spans="1:14" ht="20.100000000000001" customHeight="1" x14ac:dyDescent="0.25">
      <c r="A20" s="362"/>
      <c r="B20" s="214" t="s">
        <v>449</v>
      </c>
      <c r="C20" s="214" t="s">
        <v>450</v>
      </c>
      <c r="D20" s="59" t="s">
        <v>2</v>
      </c>
      <c r="E20" s="365" t="s">
        <v>99</v>
      </c>
      <c r="F20" s="269" t="s">
        <v>1465</v>
      </c>
      <c r="G20" s="373" t="s">
        <v>902</v>
      </c>
      <c r="H20" s="373"/>
    </row>
    <row r="21" spans="1:14" ht="20.100000000000001" customHeight="1" x14ac:dyDescent="0.25">
      <c r="A21" s="210">
        <v>4025</v>
      </c>
      <c r="B21" s="156" t="s">
        <v>673</v>
      </c>
      <c r="C21" s="156" t="s">
        <v>1376</v>
      </c>
      <c r="D21" s="26"/>
      <c r="E21" s="265" t="s">
        <v>1377</v>
      </c>
      <c r="F21" s="225">
        <f>54.9*0.66</f>
        <v>36.234000000000002</v>
      </c>
      <c r="G21" s="225">
        <v>54.9</v>
      </c>
      <c r="H21" s="225">
        <f t="shared" si="0"/>
        <v>0</v>
      </c>
    </row>
    <row r="22" spans="1:14" ht="20.100000000000001" customHeight="1" x14ac:dyDescent="0.25">
      <c r="A22" s="362"/>
      <c r="B22" s="362" t="s">
        <v>447</v>
      </c>
      <c r="C22" s="214" t="s">
        <v>448</v>
      </c>
      <c r="D22" s="59" t="s">
        <v>2</v>
      </c>
      <c r="E22" s="365" t="s">
        <v>99</v>
      </c>
      <c r="F22" s="269" t="s">
        <v>1465</v>
      </c>
      <c r="G22" s="373" t="s">
        <v>902</v>
      </c>
      <c r="H22" s="373"/>
    </row>
    <row r="23" spans="1:14" ht="20.100000000000001" customHeight="1" x14ac:dyDescent="0.25">
      <c r="A23" s="210">
        <v>4032</v>
      </c>
      <c r="B23" s="156" t="s">
        <v>475</v>
      </c>
      <c r="C23" s="156" t="s">
        <v>905</v>
      </c>
      <c r="D23" s="26"/>
      <c r="E23" s="265" t="s">
        <v>1378</v>
      </c>
      <c r="F23" s="225">
        <f>64*1.2</f>
        <v>76.8</v>
      </c>
      <c r="G23" s="225">
        <v>64.900000000000006</v>
      </c>
      <c r="H23" s="225">
        <f t="shared" si="0"/>
        <v>0</v>
      </c>
    </row>
    <row r="24" spans="1:14" s="58" customFormat="1" ht="20.100000000000001" customHeight="1" x14ac:dyDescent="0.25">
      <c r="A24" s="367"/>
      <c r="B24" s="214" t="s">
        <v>906</v>
      </c>
      <c r="C24" s="368" t="s">
        <v>1379</v>
      </c>
      <c r="D24" s="59" t="s">
        <v>2</v>
      </c>
      <c r="E24" s="365" t="s">
        <v>99</v>
      </c>
      <c r="F24" s="269" t="s">
        <v>1465</v>
      </c>
      <c r="G24" s="373" t="s">
        <v>902</v>
      </c>
      <c r="H24" s="373"/>
      <c r="I24" s="3"/>
      <c r="J24" s="3"/>
      <c r="K24" s="3"/>
      <c r="L24" s="3"/>
      <c r="M24" s="3"/>
      <c r="N24" s="3"/>
    </row>
    <row r="25" spans="1:14" s="58" customFormat="1" ht="20.100000000000001" customHeight="1" x14ac:dyDescent="0.25">
      <c r="A25" s="210">
        <v>4390</v>
      </c>
      <c r="B25" s="156" t="s">
        <v>1380</v>
      </c>
      <c r="C25" s="156" t="s">
        <v>1059</v>
      </c>
      <c r="D25" s="26"/>
      <c r="E25" s="265" t="s">
        <v>1381</v>
      </c>
      <c r="F25" s="225">
        <f>34.9*2</f>
        <v>69.8</v>
      </c>
      <c r="G25" s="225">
        <v>34.9</v>
      </c>
      <c r="H25" s="225">
        <f t="shared" si="0"/>
        <v>0</v>
      </c>
      <c r="I25" s="3"/>
      <c r="J25" s="3"/>
      <c r="K25" s="3"/>
      <c r="L25" s="3"/>
      <c r="M25" s="3"/>
      <c r="N25" s="3"/>
    </row>
    <row r="26" spans="1:14" s="58" customFormat="1" ht="20.100000000000001" customHeight="1" x14ac:dyDescent="0.25">
      <c r="A26" s="210">
        <v>7250</v>
      </c>
      <c r="B26" s="156" t="s">
        <v>1382</v>
      </c>
      <c r="C26" s="156" t="s">
        <v>1060</v>
      </c>
      <c r="D26" s="26"/>
      <c r="E26" s="265" t="s">
        <v>1535</v>
      </c>
      <c r="F26" s="225">
        <v>21.5</v>
      </c>
      <c r="G26" s="225">
        <v>26.9</v>
      </c>
      <c r="H26" s="225">
        <f t="shared" si="0"/>
        <v>0</v>
      </c>
      <c r="I26" s="3"/>
      <c r="J26" s="3"/>
      <c r="K26" s="3"/>
      <c r="L26" s="3"/>
      <c r="M26" s="3"/>
      <c r="N26" s="3"/>
    </row>
    <row r="27" spans="1:14" ht="20.100000000000001" customHeight="1" x14ac:dyDescent="0.25">
      <c r="A27" s="197"/>
      <c r="B27" s="369" t="s">
        <v>445</v>
      </c>
      <c r="C27" s="197" t="s">
        <v>445</v>
      </c>
      <c r="D27" s="59" t="s">
        <v>2</v>
      </c>
      <c r="E27" s="365" t="s">
        <v>99</v>
      </c>
      <c r="F27" s="269" t="s">
        <v>1465</v>
      </c>
      <c r="G27" s="373" t="s">
        <v>902</v>
      </c>
      <c r="H27" s="373"/>
    </row>
    <row r="28" spans="1:14" ht="20.100000000000001" customHeight="1" x14ac:dyDescent="0.25">
      <c r="A28" s="210">
        <v>4310</v>
      </c>
      <c r="B28" s="156" t="s">
        <v>1438</v>
      </c>
      <c r="C28" s="156" t="s">
        <v>1383</v>
      </c>
      <c r="D28" s="26"/>
      <c r="E28" s="265" t="s">
        <v>1102</v>
      </c>
      <c r="F28" s="225">
        <v>32.5</v>
      </c>
      <c r="G28" s="225">
        <v>32.5</v>
      </c>
      <c r="H28" s="225">
        <f t="shared" si="0"/>
        <v>0</v>
      </c>
    </row>
    <row r="29" spans="1:14" ht="20.100000000000001" customHeight="1" x14ac:dyDescent="0.25">
      <c r="A29" s="210">
        <v>4891</v>
      </c>
      <c r="B29" s="156" t="s">
        <v>1439</v>
      </c>
      <c r="C29" s="363" t="s">
        <v>1384</v>
      </c>
      <c r="D29" s="28"/>
      <c r="E29" s="265" t="s">
        <v>1102</v>
      </c>
      <c r="F29" s="225">
        <v>32.5</v>
      </c>
      <c r="G29" s="225">
        <v>32.5</v>
      </c>
      <c r="H29" s="225">
        <f t="shared" si="0"/>
        <v>0</v>
      </c>
    </row>
    <row r="32" spans="1:14" ht="20.100000000000001" customHeight="1" x14ac:dyDescent="0.25">
      <c r="A32" s="370"/>
      <c r="B32" s="371"/>
      <c r="C32" s="370" t="s">
        <v>907</v>
      </c>
      <c r="D32" s="64"/>
      <c r="E32" s="533" t="s">
        <v>670</v>
      </c>
      <c r="F32" s="378"/>
      <c r="G32" s="379"/>
      <c r="H32" s="379">
        <f>SUM(H4:H29)</f>
        <v>0</v>
      </c>
    </row>
  </sheetData>
  <sheetProtection algorithmName="SHA-512" hashValue="lvD6vBQGJrT5QZ9YyDvQgdoADPv3fnn7R7lJ8Wl0jqgOGtAJ59Z9Uh+UINfnmHUPD7BM+zUOXU4rpgiOvPeOHw==" saltValue="P9So76wv+ikmnt/bnfPDig==" spinCount="100000" sheet="1" selectLockedCells="1"/>
  <mergeCells count="5">
    <mergeCell ref="A1:A2"/>
    <mergeCell ref="B1:B2"/>
    <mergeCell ref="C1:C2"/>
    <mergeCell ref="D1:D2"/>
    <mergeCell ref="E1:E2"/>
  </mergeCells>
  <hyperlinks>
    <hyperlink ref="E32" location="'Welcome Page'!A1" display="Welcome Page" xr:uid="{00000000-0004-0000-0A00-000000000000}"/>
  </hyperlinks>
  <pageMargins left="0.7" right="0.7" top="0.75" bottom="0.75" header="0.3" footer="0.3"/>
  <pageSetup scale="55" fitToWidth="0" fitToHeight="0" orientation="portrait" r:id="rId1"/>
  <ignoredErrors>
    <ignoredError sqref="F4 F5:F25 H4:H29 H32 F27:F29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_SCRIPT_11"/>
  <dimension ref="A1:G42"/>
  <sheetViews>
    <sheetView showGridLines="0" zoomScale="95" zoomScaleNormal="95" workbookViewId="0">
      <selection activeCell="D4" sqref="D4"/>
    </sheetView>
  </sheetViews>
  <sheetFormatPr defaultColWidth="11.44140625" defaultRowHeight="20.100000000000001" customHeight="1" x14ac:dyDescent="0.25"/>
  <cols>
    <col min="1" max="1" width="10.33203125" style="391" bestFit="1" customWidth="1"/>
    <col min="2" max="2" width="36.44140625" style="391" bestFit="1" customWidth="1"/>
    <col min="3" max="3" width="33.6640625" style="391" bestFit="1" customWidth="1"/>
    <col min="4" max="4" width="5.6640625" style="25" customWidth="1"/>
    <col min="5" max="5" width="14.33203125" style="163" bestFit="1" customWidth="1"/>
    <col min="6" max="7" width="14.33203125" style="391" bestFit="1" customWidth="1"/>
    <col min="8" max="255" width="9.109375" style="25" customWidth="1"/>
    <col min="256" max="16384" width="11.44140625" style="25"/>
  </cols>
  <sheetData>
    <row r="1" spans="1:7" s="58" customFormat="1" ht="21.75" customHeight="1" x14ac:dyDescent="0.25">
      <c r="A1" s="668" t="s">
        <v>101</v>
      </c>
      <c r="B1" s="668" t="s">
        <v>1387</v>
      </c>
      <c r="C1" s="668" t="s">
        <v>1388</v>
      </c>
      <c r="D1" s="89" t="s">
        <v>986</v>
      </c>
      <c r="E1" s="394" t="s">
        <v>987</v>
      </c>
      <c r="F1" s="395" t="s">
        <v>703</v>
      </c>
      <c r="G1" s="395" t="s">
        <v>1462</v>
      </c>
    </row>
    <row r="2" spans="1:7" s="58" customFormat="1" ht="21.75" customHeight="1" x14ac:dyDescent="0.25">
      <c r="A2" s="668"/>
      <c r="B2" s="668"/>
      <c r="C2" s="668"/>
      <c r="D2" s="89" t="s">
        <v>2</v>
      </c>
      <c r="E2" s="394" t="s">
        <v>988</v>
      </c>
      <c r="F2" s="395" t="s">
        <v>55</v>
      </c>
      <c r="G2" s="395"/>
    </row>
    <row r="3" spans="1:7" s="58" customFormat="1" ht="24" customHeight="1" x14ac:dyDescent="0.25">
      <c r="A3" s="210">
        <v>6091</v>
      </c>
      <c r="B3" s="156" t="s">
        <v>1537</v>
      </c>
      <c r="C3" s="199" t="s">
        <v>1536</v>
      </c>
      <c r="D3" s="13"/>
      <c r="E3" s="259" t="s">
        <v>1386</v>
      </c>
      <c r="F3" s="287">
        <f>79/2</f>
        <v>39.5</v>
      </c>
      <c r="G3" s="287">
        <f>F3*D3</f>
        <v>0</v>
      </c>
    </row>
    <row r="4" spans="1:7" s="21" customFormat="1" ht="24" customHeight="1" x14ac:dyDescent="0.25">
      <c r="A4" s="157">
        <v>4341</v>
      </c>
      <c r="B4" s="154" t="s">
        <v>1389</v>
      </c>
      <c r="C4" s="206" t="s">
        <v>1390</v>
      </c>
      <c r="D4" s="5"/>
      <c r="E4" s="217" t="s">
        <v>1304</v>
      </c>
      <c r="F4" s="281">
        <v>132.19999999999999</v>
      </c>
      <c r="G4" s="281">
        <f t="shared" ref="G4:G31" si="0">F4*D4</f>
        <v>0</v>
      </c>
    </row>
    <row r="5" spans="1:7" s="21" customFormat="1" ht="24" customHeight="1" x14ac:dyDescent="0.25">
      <c r="A5" s="157">
        <v>4479</v>
      </c>
      <c r="B5" s="154" t="s">
        <v>1391</v>
      </c>
      <c r="C5" s="206" t="s">
        <v>1392</v>
      </c>
      <c r="D5" s="5"/>
      <c r="E5" s="217" t="s">
        <v>1102</v>
      </c>
      <c r="F5" s="281">
        <v>89</v>
      </c>
      <c r="G5" s="281">
        <f t="shared" si="0"/>
        <v>0</v>
      </c>
    </row>
    <row r="6" spans="1:7" s="21" customFormat="1" ht="21.75" customHeight="1" x14ac:dyDescent="0.25">
      <c r="A6" s="668" t="s">
        <v>101</v>
      </c>
      <c r="B6" s="668" t="s">
        <v>712</v>
      </c>
      <c r="C6" s="668" t="s">
        <v>1061</v>
      </c>
      <c r="D6" s="89" t="s">
        <v>986</v>
      </c>
      <c r="E6" s="668" t="s">
        <v>465</v>
      </c>
      <c r="F6" s="668" t="s">
        <v>902</v>
      </c>
      <c r="G6" s="668"/>
    </row>
    <row r="7" spans="1:7" s="21" customFormat="1" ht="15" customHeight="1" x14ac:dyDescent="0.25">
      <c r="A7" s="668"/>
      <c r="B7" s="668"/>
      <c r="C7" s="668"/>
      <c r="D7" s="89" t="s">
        <v>2</v>
      </c>
      <c r="E7" s="668"/>
      <c r="F7" s="668"/>
      <c r="G7" s="668"/>
    </row>
    <row r="8" spans="1:7" s="21" customFormat="1" ht="29.25" customHeight="1" x14ac:dyDescent="0.25">
      <c r="A8" s="157">
        <v>8005</v>
      </c>
      <c r="B8" s="154" t="s">
        <v>1393</v>
      </c>
      <c r="C8" s="154" t="s">
        <v>1394</v>
      </c>
      <c r="D8" s="5"/>
      <c r="E8" s="403" t="s">
        <v>1466</v>
      </c>
      <c r="F8" s="281">
        <v>89.9</v>
      </c>
      <c r="G8" s="281">
        <f t="shared" si="0"/>
        <v>0</v>
      </c>
    </row>
    <row r="9" spans="1:7" s="21" customFormat="1" ht="29.25" customHeight="1" x14ac:dyDescent="0.25">
      <c r="A9" s="157">
        <v>8000</v>
      </c>
      <c r="B9" s="154" t="s">
        <v>1395</v>
      </c>
      <c r="C9" s="154" t="s">
        <v>908</v>
      </c>
      <c r="E9" s="403" t="s">
        <v>1467</v>
      </c>
      <c r="F9" s="281">
        <v>49</v>
      </c>
      <c r="G9" s="281">
        <f t="shared" si="0"/>
        <v>0</v>
      </c>
    </row>
    <row r="10" spans="1:7" s="21" customFormat="1" ht="26.25" customHeight="1" x14ac:dyDescent="0.25">
      <c r="A10" s="210">
        <v>8001</v>
      </c>
      <c r="B10" s="156" t="s">
        <v>1062</v>
      </c>
      <c r="C10" s="156" t="s">
        <v>1063</v>
      </c>
      <c r="D10" s="13"/>
      <c r="E10" s="404" t="s">
        <v>1468</v>
      </c>
      <c r="F10" s="281">
        <v>69</v>
      </c>
      <c r="G10" s="281">
        <f t="shared" si="0"/>
        <v>0</v>
      </c>
    </row>
    <row r="11" spans="1:7" s="21" customFormat="1" ht="21.75" customHeight="1" x14ac:dyDescent="0.25">
      <c r="A11" s="673" t="s">
        <v>100</v>
      </c>
      <c r="B11" s="671" t="s">
        <v>1064</v>
      </c>
      <c r="C11" s="671" t="s">
        <v>698</v>
      </c>
      <c r="D11" s="91" t="s">
        <v>986</v>
      </c>
      <c r="E11" s="396" t="s">
        <v>987</v>
      </c>
      <c r="F11" s="395" t="s">
        <v>703</v>
      </c>
      <c r="G11" s="395"/>
    </row>
    <row r="12" spans="1:7" s="21" customFormat="1" ht="21.75" customHeight="1" x14ac:dyDescent="0.25">
      <c r="A12" s="674"/>
      <c r="B12" s="672"/>
      <c r="C12" s="672"/>
      <c r="D12" s="91" t="s">
        <v>2</v>
      </c>
      <c r="E12" s="396" t="s">
        <v>988</v>
      </c>
      <c r="F12" s="395" t="s">
        <v>55</v>
      </c>
      <c r="G12" s="395"/>
    </row>
    <row r="13" spans="1:7" s="21" customFormat="1" ht="25.5" customHeight="1" x14ac:dyDescent="0.25">
      <c r="A13" s="527">
        <v>8006</v>
      </c>
      <c r="B13" s="380" t="s">
        <v>730</v>
      </c>
      <c r="C13" s="380" t="s">
        <v>1396</v>
      </c>
      <c r="D13" s="22"/>
      <c r="E13" s="397" t="s">
        <v>1386</v>
      </c>
      <c r="F13" s="221">
        <v>124.9</v>
      </c>
      <c r="G13" s="221">
        <f t="shared" si="0"/>
        <v>0</v>
      </c>
    </row>
    <row r="14" spans="1:7" s="21" customFormat="1" ht="25.5" customHeight="1" x14ac:dyDescent="0.25">
      <c r="A14" s="528">
        <v>8027</v>
      </c>
      <c r="B14" s="380" t="s">
        <v>1397</v>
      </c>
      <c r="C14" s="381" t="s">
        <v>1398</v>
      </c>
      <c r="D14" s="22"/>
      <c r="E14" s="397" t="s">
        <v>1134</v>
      </c>
      <c r="F14" s="221">
        <v>39.9</v>
      </c>
      <c r="G14" s="221">
        <f t="shared" si="0"/>
        <v>0</v>
      </c>
    </row>
    <row r="15" spans="1:7" s="21" customFormat="1" ht="27.75" customHeight="1" x14ac:dyDescent="0.25">
      <c r="A15" s="155" t="s">
        <v>760</v>
      </c>
      <c r="B15" s="199" t="s">
        <v>768</v>
      </c>
      <c r="C15" s="199" t="s">
        <v>1399</v>
      </c>
      <c r="D15" s="13"/>
      <c r="E15" s="259" t="s">
        <v>1469</v>
      </c>
      <c r="F15" s="221">
        <v>69.900000000000006</v>
      </c>
      <c r="G15" s="221">
        <f t="shared" si="0"/>
        <v>0</v>
      </c>
    </row>
    <row r="16" spans="1:7" ht="27.75" customHeight="1" x14ac:dyDescent="0.25">
      <c r="A16" s="155" t="s">
        <v>476</v>
      </c>
      <c r="B16" s="199" t="s">
        <v>1400</v>
      </c>
      <c r="C16" s="211" t="s">
        <v>1401</v>
      </c>
      <c r="D16" s="13"/>
      <c r="E16" s="259" t="s">
        <v>1470</v>
      </c>
      <c r="F16" s="221">
        <v>18.899999999999999</v>
      </c>
      <c r="G16" s="221">
        <f t="shared" si="0"/>
        <v>0</v>
      </c>
    </row>
    <row r="17" spans="1:7" ht="27.75" customHeight="1" x14ac:dyDescent="0.25">
      <c r="A17" s="155" t="s">
        <v>731</v>
      </c>
      <c r="B17" s="199" t="s">
        <v>1402</v>
      </c>
      <c r="C17" s="382" t="s">
        <v>1065</v>
      </c>
      <c r="D17" s="13"/>
      <c r="E17" s="259" t="s">
        <v>1102</v>
      </c>
      <c r="F17" s="221">
        <v>76.900000000000006</v>
      </c>
      <c r="G17" s="221">
        <f t="shared" si="0"/>
        <v>0</v>
      </c>
    </row>
    <row r="18" spans="1:7" ht="27.75" customHeight="1" x14ac:dyDescent="0.25">
      <c r="A18" s="155" t="s">
        <v>732</v>
      </c>
      <c r="B18" s="199" t="s">
        <v>1403</v>
      </c>
      <c r="C18" s="382" t="s">
        <v>1404</v>
      </c>
      <c r="D18" s="13"/>
      <c r="E18" s="259" t="s">
        <v>1121</v>
      </c>
      <c r="F18" s="221">
        <v>17.899999999999999</v>
      </c>
      <c r="G18" s="221">
        <f t="shared" si="0"/>
        <v>0</v>
      </c>
    </row>
    <row r="19" spans="1:7" ht="27.75" customHeight="1" x14ac:dyDescent="0.25">
      <c r="A19" s="152" t="s">
        <v>477</v>
      </c>
      <c r="B19" s="199" t="s">
        <v>304</v>
      </c>
      <c r="C19" s="382" t="s">
        <v>305</v>
      </c>
      <c r="D19" s="13"/>
      <c r="E19" s="259" t="s">
        <v>1304</v>
      </c>
      <c r="F19" s="221">
        <v>24.9</v>
      </c>
      <c r="G19" s="221">
        <f t="shared" si="0"/>
        <v>0</v>
      </c>
    </row>
    <row r="20" spans="1:7" ht="21.75" customHeight="1" x14ac:dyDescent="0.25">
      <c r="A20" s="620" t="s">
        <v>100</v>
      </c>
      <c r="B20" s="669" t="s">
        <v>57</v>
      </c>
      <c r="C20" s="383" t="s">
        <v>909</v>
      </c>
      <c r="D20" s="94" t="s">
        <v>986</v>
      </c>
      <c r="E20" s="398" t="s">
        <v>987</v>
      </c>
      <c r="F20" s="395" t="s">
        <v>703</v>
      </c>
      <c r="G20" s="395"/>
    </row>
    <row r="21" spans="1:7" ht="21.75" customHeight="1" x14ac:dyDescent="0.25">
      <c r="A21" s="664"/>
      <c r="B21" s="670"/>
      <c r="C21" s="384"/>
      <c r="D21" s="94" t="s">
        <v>2</v>
      </c>
      <c r="E21" s="398" t="s">
        <v>988</v>
      </c>
      <c r="F21" s="395" t="s">
        <v>55</v>
      </c>
      <c r="G21" s="395"/>
    </row>
    <row r="22" spans="1:7" ht="26.25" customHeight="1" x14ac:dyDescent="0.25">
      <c r="A22" s="152" t="s">
        <v>455</v>
      </c>
      <c r="B22" s="385" t="s">
        <v>1066</v>
      </c>
      <c r="C22" s="154" t="s">
        <v>1405</v>
      </c>
      <c r="D22" s="2"/>
      <c r="E22" s="217" t="s">
        <v>1123</v>
      </c>
      <c r="F22" s="258">
        <v>43.9</v>
      </c>
      <c r="G22" s="258">
        <f t="shared" si="0"/>
        <v>0</v>
      </c>
    </row>
    <row r="23" spans="1:7" ht="26.25" customHeight="1" x14ac:dyDescent="0.25">
      <c r="A23" s="155" t="s">
        <v>271</v>
      </c>
      <c r="B23" s="386" t="s">
        <v>910</v>
      </c>
      <c r="C23" s="156" t="s">
        <v>1406</v>
      </c>
      <c r="D23" s="9"/>
      <c r="E23" s="259" t="s">
        <v>1205</v>
      </c>
      <c r="F23" s="225">
        <v>8.5</v>
      </c>
      <c r="G23" s="225">
        <f t="shared" si="0"/>
        <v>0</v>
      </c>
    </row>
    <row r="24" spans="1:7" ht="26.25" customHeight="1" x14ac:dyDescent="0.25">
      <c r="A24" s="152" t="s">
        <v>274</v>
      </c>
      <c r="B24" s="385" t="s">
        <v>1067</v>
      </c>
      <c r="C24" s="154" t="s">
        <v>729</v>
      </c>
      <c r="D24" s="2"/>
      <c r="E24" s="217" t="s">
        <v>1206</v>
      </c>
      <c r="F24" s="225">
        <v>13.9</v>
      </c>
      <c r="G24" s="225">
        <f t="shared" si="0"/>
        <v>0</v>
      </c>
    </row>
    <row r="25" spans="1:7" ht="26.25" customHeight="1" x14ac:dyDescent="0.25">
      <c r="A25" s="152" t="s">
        <v>272</v>
      </c>
      <c r="B25" s="385" t="s">
        <v>728</v>
      </c>
      <c r="C25" s="154" t="s">
        <v>1407</v>
      </c>
      <c r="D25" s="2"/>
      <c r="E25" s="217" t="s">
        <v>1249</v>
      </c>
      <c r="F25" s="225">
        <v>8.9</v>
      </c>
      <c r="G25" s="225">
        <f t="shared" si="0"/>
        <v>0</v>
      </c>
    </row>
    <row r="26" spans="1:7" ht="26.25" customHeight="1" x14ac:dyDescent="0.25">
      <c r="A26" s="152" t="s">
        <v>275</v>
      </c>
      <c r="B26" s="385" t="s">
        <v>254</v>
      </c>
      <c r="C26" s="154" t="s">
        <v>255</v>
      </c>
      <c r="D26" s="2"/>
      <c r="E26" s="217" t="s">
        <v>1221</v>
      </c>
      <c r="F26" s="225">
        <v>18.8</v>
      </c>
      <c r="G26" s="225">
        <f t="shared" si="0"/>
        <v>0</v>
      </c>
    </row>
    <row r="27" spans="1:7" ht="26.25" customHeight="1" x14ac:dyDescent="0.25">
      <c r="A27" s="529" t="s">
        <v>819</v>
      </c>
      <c r="B27" s="387" t="s">
        <v>1068</v>
      </c>
      <c r="C27" s="388" t="s">
        <v>1408</v>
      </c>
      <c r="D27" s="23"/>
      <c r="E27" s="399" t="s">
        <v>1305</v>
      </c>
      <c r="F27" s="374">
        <v>17.5</v>
      </c>
      <c r="G27" s="374">
        <f t="shared" si="0"/>
        <v>0</v>
      </c>
    </row>
    <row r="28" spans="1:7" ht="26.25" customHeight="1" x14ac:dyDescent="0.25">
      <c r="A28" s="152" t="s">
        <v>273</v>
      </c>
      <c r="B28" s="385" t="s">
        <v>253</v>
      </c>
      <c r="C28" s="154" t="s">
        <v>1409</v>
      </c>
      <c r="D28" s="2"/>
      <c r="E28" s="217" t="s">
        <v>1206</v>
      </c>
      <c r="F28" s="225">
        <v>13.9</v>
      </c>
      <c r="G28" s="225">
        <f t="shared" si="0"/>
        <v>0</v>
      </c>
    </row>
    <row r="29" spans="1:7" ht="26.25" customHeight="1" x14ac:dyDescent="0.25">
      <c r="A29" s="152" t="s">
        <v>340</v>
      </c>
      <c r="B29" s="385" t="s">
        <v>339</v>
      </c>
      <c r="C29" s="154" t="s">
        <v>415</v>
      </c>
      <c r="D29" s="2"/>
      <c r="E29" s="217" t="s">
        <v>1133</v>
      </c>
      <c r="F29" s="258">
        <v>9.9</v>
      </c>
      <c r="G29" s="258">
        <f t="shared" si="0"/>
        <v>0</v>
      </c>
    </row>
    <row r="30" spans="1:7" ht="26.25" customHeight="1" x14ac:dyDescent="0.25">
      <c r="A30" s="529" t="s">
        <v>778</v>
      </c>
      <c r="B30" s="387" t="s">
        <v>1069</v>
      </c>
      <c r="C30" s="388" t="s">
        <v>1070</v>
      </c>
      <c r="D30" s="23"/>
      <c r="E30" s="260" t="s">
        <v>1118</v>
      </c>
      <c r="F30" s="374">
        <v>26.9</v>
      </c>
      <c r="G30" s="374">
        <f t="shared" si="0"/>
        <v>0</v>
      </c>
    </row>
    <row r="31" spans="1:7" ht="26.25" customHeight="1" x14ac:dyDescent="0.25">
      <c r="A31" s="152" t="s">
        <v>270</v>
      </c>
      <c r="B31" s="385" t="s">
        <v>338</v>
      </c>
      <c r="C31" s="154" t="s">
        <v>338</v>
      </c>
      <c r="D31" s="2"/>
      <c r="E31" s="217" t="s">
        <v>1201</v>
      </c>
      <c r="F31" s="258">
        <v>15.5</v>
      </c>
      <c r="G31" s="258">
        <f t="shared" si="0"/>
        <v>0</v>
      </c>
    </row>
    <row r="32" spans="1:7" ht="23.25" customHeight="1" thickBot="1" x14ac:dyDescent="0.3">
      <c r="A32" s="194"/>
      <c r="B32" s="389"/>
      <c r="C32" s="390"/>
      <c r="D32" s="24"/>
      <c r="E32" s="400"/>
      <c r="F32" s="401"/>
      <c r="G32" s="401"/>
    </row>
    <row r="33" spans="2:7" ht="20.100000000000001" customHeight="1" thickBot="1" x14ac:dyDescent="0.3">
      <c r="B33" s="392"/>
      <c r="C33" s="392"/>
      <c r="F33" s="534" t="s">
        <v>670</v>
      </c>
      <c r="G33" s="402">
        <f>SUM(G3:G31)</f>
        <v>0</v>
      </c>
    </row>
    <row r="34" spans="2:7" ht="20.100000000000001" customHeight="1" x14ac:dyDescent="0.25">
      <c r="F34" s="163"/>
      <c r="G34" s="163"/>
    </row>
    <row r="42" spans="2:7" ht="20.100000000000001" customHeight="1" x14ac:dyDescent="0.25">
      <c r="C42" s="393"/>
    </row>
  </sheetData>
  <sheetProtection algorithmName="SHA-512" hashValue="UGsPx+W8Wmtse8fFXzUHTejiimuMFyRplRNvsa9CYfhzYKCN4richAPm+SQ+5NmEJzErN00BdCmQ6z8hw4FOuA==" saltValue="XyEBceTzxXEAjU7XnxnRbA==" spinCount="100000" sheet="1" selectLockedCells="1"/>
  <mergeCells count="14">
    <mergeCell ref="B20:B21"/>
    <mergeCell ref="A20:A21"/>
    <mergeCell ref="B11:B12"/>
    <mergeCell ref="A11:A12"/>
    <mergeCell ref="C11:C12"/>
    <mergeCell ref="G6:G7"/>
    <mergeCell ref="A1:A2"/>
    <mergeCell ref="B1:B2"/>
    <mergeCell ref="C1:C2"/>
    <mergeCell ref="A6:A7"/>
    <mergeCell ref="B6:B7"/>
    <mergeCell ref="C6:C7"/>
    <mergeCell ref="E6:E7"/>
    <mergeCell ref="F6:F7"/>
  </mergeCells>
  <hyperlinks>
    <hyperlink ref="F33" location="'Welcome Page'!A1" display="Welcome Page" xr:uid="{00000000-0004-0000-0B00-000000000000}"/>
  </hyperlinks>
  <pageMargins left="0.7" right="0.7" top="0.75" bottom="0.75" header="0.3" footer="0.3"/>
  <pageSetup scale="71" fitToWidth="0" fitToHeight="0" orientation="portrait" r:id="rId1"/>
  <ignoredErrors>
    <ignoredError sqref="F3 G3:G5 G22:G28 G13:G19 G8:G10 G29:G32" unlockedFormula="1"/>
    <ignoredError sqref="A22:A28 A15:A19 A29:A3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_SCRIPT_12"/>
  <dimension ref="A1:BP39"/>
  <sheetViews>
    <sheetView showGridLines="0" topLeftCell="A22" zoomScaleNormal="100" workbookViewId="0">
      <selection activeCell="F39" sqref="F39"/>
    </sheetView>
  </sheetViews>
  <sheetFormatPr defaultColWidth="11.44140625" defaultRowHeight="20.100000000000001" customHeight="1" x14ac:dyDescent="0.25"/>
  <cols>
    <col min="1" max="1" width="10.33203125" style="163" bestFit="1" customWidth="1"/>
    <col min="2" max="2" width="23.6640625" style="163" bestFit="1" customWidth="1"/>
    <col min="3" max="3" width="24.6640625" style="163" bestFit="1" customWidth="1"/>
    <col min="4" max="4" width="5.6640625" style="3" customWidth="1"/>
    <col min="5" max="5" width="7" style="163" bestFit="1" customWidth="1"/>
    <col min="6" max="6" width="14.33203125" style="163" bestFit="1" customWidth="1"/>
    <col min="7" max="7" width="14.33203125" style="163" hidden="1" customWidth="1"/>
    <col min="8" max="256" width="9.109375" style="3" customWidth="1"/>
    <col min="257" max="16384" width="11.44140625" style="3"/>
  </cols>
  <sheetData>
    <row r="1" spans="1:68" ht="20.100000000000001" customHeight="1" x14ac:dyDescent="0.25">
      <c r="A1" s="617" t="s">
        <v>100</v>
      </c>
      <c r="B1" s="659" t="s">
        <v>269</v>
      </c>
      <c r="C1" s="658" t="s">
        <v>28</v>
      </c>
      <c r="D1" s="84" t="s">
        <v>986</v>
      </c>
      <c r="E1" s="406" t="s">
        <v>987</v>
      </c>
      <c r="F1" s="269" t="s">
        <v>56</v>
      </c>
      <c r="G1" s="269" t="s">
        <v>1462</v>
      </c>
    </row>
    <row r="2" spans="1:68" ht="20.100000000000001" customHeight="1" x14ac:dyDescent="0.25">
      <c r="A2" s="617"/>
      <c r="B2" s="659"/>
      <c r="C2" s="658"/>
      <c r="D2" s="85" t="s">
        <v>2</v>
      </c>
      <c r="E2" s="407" t="s">
        <v>988</v>
      </c>
      <c r="F2" s="408" t="s">
        <v>55</v>
      </c>
      <c r="G2" s="408"/>
    </row>
    <row r="3" spans="1:68" ht="20.100000000000001" customHeight="1" x14ac:dyDescent="0.25">
      <c r="A3" s="173">
        <v>4408</v>
      </c>
      <c r="B3" s="229" t="s">
        <v>78</v>
      </c>
      <c r="C3" s="233" t="s">
        <v>256</v>
      </c>
      <c r="D3" s="16"/>
      <c r="E3" s="249" t="s">
        <v>1222</v>
      </c>
      <c r="F3" s="409">
        <v>13</v>
      </c>
      <c r="G3" s="409">
        <f>F3*D3</f>
        <v>0</v>
      </c>
    </row>
    <row r="4" spans="1:68" ht="20.100000000000001" customHeight="1" x14ac:dyDescent="0.25">
      <c r="A4" s="173">
        <v>4404</v>
      </c>
      <c r="B4" s="229" t="s">
        <v>131</v>
      </c>
      <c r="C4" s="233" t="s">
        <v>1071</v>
      </c>
      <c r="D4" s="16"/>
      <c r="E4" s="249" t="s">
        <v>1128</v>
      </c>
      <c r="F4" s="409">
        <v>11.9</v>
      </c>
      <c r="G4" s="409">
        <f t="shared" ref="G4:G37" si="0">F4*D4</f>
        <v>0</v>
      </c>
    </row>
    <row r="5" spans="1:68" s="86" customFormat="1" ht="20.100000000000001" customHeight="1" x14ac:dyDescent="0.25">
      <c r="A5" s="173">
        <v>4402</v>
      </c>
      <c r="B5" s="405" t="s">
        <v>257</v>
      </c>
      <c r="C5" s="233" t="s">
        <v>258</v>
      </c>
      <c r="D5" s="16"/>
      <c r="E5" s="249" t="s">
        <v>1306</v>
      </c>
      <c r="F5" s="409">
        <v>14.9</v>
      </c>
      <c r="G5" s="409">
        <f t="shared" si="0"/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20.100000000000001" customHeight="1" x14ac:dyDescent="0.25">
      <c r="A6" s="173">
        <v>4406</v>
      </c>
      <c r="B6" s="405" t="s">
        <v>259</v>
      </c>
      <c r="C6" s="233" t="s">
        <v>1410</v>
      </c>
      <c r="D6" s="16"/>
      <c r="E6" s="249" t="s">
        <v>1222</v>
      </c>
      <c r="F6" s="409">
        <v>39.9</v>
      </c>
      <c r="G6" s="409">
        <f t="shared" si="0"/>
        <v>0</v>
      </c>
    </row>
    <row r="7" spans="1:68" ht="20.100000000000001" customHeight="1" x14ac:dyDescent="0.25">
      <c r="A7" s="173">
        <v>4409</v>
      </c>
      <c r="B7" s="229" t="s">
        <v>261</v>
      </c>
      <c r="C7" s="233" t="s">
        <v>1072</v>
      </c>
      <c r="D7" s="16"/>
      <c r="E7" s="249" t="s">
        <v>1307</v>
      </c>
      <c r="F7" s="409">
        <v>8.9</v>
      </c>
      <c r="G7" s="409">
        <f t="shared" si="0"/>
        <v>0</v>
      </c>
    </row>
    <row r="8" spans="1:68" ht="20.100000000000001" customHeight="1" x14ac:dyDescent="0.25">
      <c r="A8" s="173">
        <v>7173</v>
      </c>
      <c r="B8" s="229" t="s">
        <v>416</v>
      </c>
      <c r="C8" s="233" t="s">
        <v>303</v>
      </c>
      <c r="D8" s="16"/>
      <c r="E8" s="249" t="s">
        <v>1307</v>
      </c>
      <c r="F8" s="409">
        <v>9.9</v>
      </c>
      <c r="G8" s="409">
        <f t="shared" si="0"/>
        <v>0</v>
      </c>
    </row>
    <row r="9" spans="1:68" ht="20.100000000000001" customHeight="1" x14ac:dyDescent="0.25">
      <c r="A9" s="173">
        <v>7172</v>
      </c>
      <c r="B9" s="229" t="s">
        <v>417</v>
      </c>
      <c r="C9" s="233" t="s">
        <v>302</v>
      </c>
      <c r="D9" s="16"/>
      <c r="E9" s="249" t="s">
        <v>1307</v>
      </c>
      <c r="F9" s="409">
        <v>9.9</v>
      </c>
      <c r="G9" s="409">
        <f t="shared" si="0"/>
        <v>0</v>
      </c>
    </row>
    <row r="10" spans="1:68" ht="20.100000000000001" customHeight="1" x14ac:dyDescent="0.25">
      <c r="A10" s="173">
        <v>4410</v>
      </c>
      <c r="B10" s="229" t="s">
        <v>262</v>
      </c>
      <c r="C10" s="233" t="s">
        <v>260</v>
      </c>
      <c r="D10" s="16"/>
      <c r="E10" s="249" t="s">
        <v>1307</v>
      </c>
      <c r="F10" s="409">
        <v>9.9</v>
      </c>
      <c r="G10" s="409">
        <f t="shared" si="0"/>
        <v>0</v>
      </c>
    </row>
    <row r="11" spans="1:68" ht="20.100000000000001" customHeight="1" x14ac:dyDescent="0.25">
      <c r="A11" s="173">
        <v>4411</v>
      </c>
      <c r="B11" s="229" t="s">
        <v>263</v>
      </c>
      <c r="C11" s="233" t="s">
        <v>1073</v>
      </c>
      <c r="D11" s="16"/>
      <c r="E11" s="249" t="s">
        <v>1307</v>
      </c>
      <c r="F11" s="409">
        <v>9.5</v>
      </c>
      <c r="G11" s="409">
        <f t="shared" si="0"/>
        <v>0</v>
      </c>
    </row>
    <row r="12" spans="1:68" s="86" customFormat="1" ht="20.100000000000001" customHeight="1" x14ac:dyDescent="0.25">
      <c r="A12" s="173">
        <v>4412</v>
      </c>
      <c r="B12" s="229" t="s">
        <v>332</v>
      </c>
      <c r="C12" s="233" t="s">
        <v>1074</v>
      </c>
      <c r="D12" s="16"/>
      <c r="E12" s="249" t="s">
        <v>1307</v>
      </c>
      <c r="F12" s="409">
        <v>9.5</v>
      </c>
      <c r="G12" s="409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20.100000000000001" customHeight="1" x14ac:dyDescent="0.25">
      <c r="A13" s="173">
        <v>4414</v>
      </c>
      <c r="B13" s="229" t="s">
        <v>264</v>
      </c>
      <c r="C13" s="233" t="s">
        <v>1075</v>
      </c>
      <c r="D13" s="16"/>
      <c r="E13" s="249" t="s">
        <v>1307</v>
      </c>
      <c r="F13" s="410">
        <v>9.9</v>
      </c>
      <c r="G13" s="410">
        <f t="shared" si="0"/>
        <v>0</v>
      </c>
    </row>
    <row r="14" spans="1:68" ht="20.100000000000001" customHeight="1" x14ac:dyDescent="0.25">
      <c r="A14" s="265">
        <v>4301</v>
      </c>
      <c r="B14" s="229" t="s">
        <v>333</v>
      </c>
      <c r="C14" s="233" t="s">
        <v>29</v>
      </c>
      <c r="D14" s="16"/>
      <c r="E14" s="249" t="s">
        <v>1222</v>
      </c>
      <c r="F14" s="409">
        <v>8</v>
      </c>
      <c r="G14" s="409">
        <f t="shared" si="0"/>
        <v>0</v>
      </c>
    </row>
    <row r="15" spans="1:68" ht="20.100000000000001" customHeight="1" x14ac:dyDescent="0.25">
      <c r="A15" s="622" t="s">
        <v>101</v>
      </c>
      <c r="B15" s="617" t="s">
        <v>1411</v>
      </c>
      <c r="C15" s="675" t="s">
        <v>418</v>
      </c>
      <c r="D15" s="87" t="s">
        <v>986</v>
      </c>
      <c r="E15" s="205" t="s">
        <v>987</v>
      </c>
      <c r="F15" s="269" t="s">
        <v>56</v>
      </c>
      <c r="G15" s="269"/>
    </row>
    <row r="16" spans="1:68" ht="20.100000000000001" customHeight="1" x14ac:dyDescent="0.25">
      <c r="A16" s="636"/>
      <c r="B16" s="617"/>
      <c r="C16" s="675"/>
      <c r="D16" s="88" t="s">
        <v>2</v>
      </c>
      <c r="E16" s="280" t="s">
        <v>988</v>
      </c>
      <c r="F16" s="408" t="s">
        <v>55</v>
      </c>
      <c r="G16" s="408"/>
    </row>
    <row r="17" spans="1:7" ht="20.100000000000001" customHeight="1" x14ac:dyDescent="0.25">
      <c r="A17" s="173">
        <v>4389</v>
      </c>
      <c r="B17" s="154" t="s">
        <v>134</v>
      </c>
      <c r="C17" s="154" t="s">
        <v>1076</v>
      </c>
      <c r="D17" s="17"/>
      <c r="E17" s="411" t="s">
        <v>1308</v>
      </c>
      <c r="F17" s="412">
        <v>21.9</v>
      </c>
      <c r="G17" s="412">
        <f t="shared" si="0"/>
        <v>0</v>
      </c>
    </row>
    <row r="18" spans="1:7" ht="20.100000000000001" customHeight="1" x14ac:dyDescent="0.25">
      <c r="A18" s="173">
        <v>4391</v>
      </c>
      <c r="B18" s="154" t="s">
        <v>1412</v>
      </c>
      <c r="C18" s="154" t="s">
        <v>1413</v>
      </c>
      <c r="D18" s="18"/>
      <c r="E18" s="411" t="s">
        <v>1308</v>
      </c>
      <c r="F18" s="412">
        <v>21.9</v>
      </c>
      <c r="G18" s="412">
        <f t="shared" si="0"/>
        <v>0</v>
      </c>
    </row>
    <row r="19" spans="1:7" ht="20.100000000000001" customHeight="1" x14ac:dyDescent="0.25">
      <c r="A19" s="173">
        <v>4128</v>
      </c>
      <c r="B19" s="154" t="s">
        <v>133</v>
      </c>
      <c r="C19" s="154" t="s">
        <v>132</v>
      </c>
      <c r="D19" s="18"/>
      <c r="E19" s="411" t="s">
        <v>1308</v>
      </c>
      <c r="F19" s="412">
        <v>21.9</v>
      </c>
      <c r="G19" s="412">
        <f t="shared" si="0"/>
        <v>0</v>
      </c>
    </row>
    <row r="20" spans="1:7" ht="20.100000000000001" customHeight="1" x14ac:dyDescent="0.25">
      <c r="A20" s="173">
        <v>4393</v>
      </c>
      <c r="B20" s="154" t="s">
        <v>419</v>
      </c>
      <c r="C20" s="154" t="s">
        <v>420</v>
      </c>
      <c r="D20" s="18"/>
      <c r="E20" s="411" t="s">
        <v>1308</v>
      </c>
      <c r="F20" s="412">
        <v>21.9</v>
      </c>
      <c r="G20" s="412">
        <f t="shared" si="0"/>
        <v>0</v>
      </c>
    </row>
    <row r="21" spans="1:7" ht="20.100000000000001" customHeight="1" x14ac:dyDescent="0.25">
      <c r="A21" s="173">
        <v>7185</v>
      </c>
      <c r="B21" s="154" t="s">
        <v>301</v>
      </c>
      <c r="C21" s="154" t="s">
        <v>421</v>
      </c>
      <c r="D21" s="2"/>
      <c r="E21" s="173" t="s">
        <v>1198</v>
      </c>
      <c r="F21" s="287">
        <v>10.9</v>
      </c>
      <c r="G21" s="287">
        <f t="shared" si="0"/>
        <v>0</v>
      </c>
    </row>
    <row r="22" spans="1:7" ht="20.100000000000001" customHeight="1" x14ac:dyDescent="0.25">
      <c r="A22" s="274">
        <v>4700</v>
      </c>
      <c r="B22" s="388" t="s">
        <v>821</v>
      </c>
      <c r="C22" s="388" t="s">
        <v>822</v>
      </c>
      <c r="D22" s="23"/>
      <c r="E22" s="176" t="s">
        <v>1255</v>
      </c>
      <c r="F22" s="287">
        <v>17.899999999999999</v>
      </c>
      <c r="G22" s="287">
        <f t="shared" si="0"/>
        <v>0</v>
      </c>
    </row>
    <row r="23" spans="1:7" ht="20.100000000000001" customHeight="1" x14ac:dyDescent="0.25">
      <c r="A23" s="173">
        <v>4395</v>
      </c>
      <c r="B23" s="154" t="s">
        <v>422</v>
      </c>
      <c r="C23" s="154" t="s">
        <v>30</v>
      </c>
      <c r="D23" s="18"/>
      <c r="E23" s="411" t="s">
        <v>1308</v>
      </c>
      <c r="F23" s="412">
        <v>21.9</v>
      </c>
      <c r="G23" s="412">
        <f t="shared" si="0"/>
        <v>0</v>
      </c>
    </row>
    <row r="24" spans="1:7" ht="20.100000000000001" customHeight="1" x14ac:dyDescent="0.25">
      <c r="A24" s="622" t="s">
        <v>101</v>
      </c>
      <c r="B24" s="617" t="s">
        <v>108</v>
      </c>
      <c r="C24" s="675" t="s">
        <v>108</v>
      </c>
      <c r="D24" s="87" t="s">
        <v>986</v>
      </c>
      <c r="E24" s="205" t="s">
        <v>987</v>
      </c>
      <c r="F24" s="413" t="s">
        <v>56</v>
      </c>
      <c r="G24" s="413"/>
    </row>
    <row r="25" spans="1:7" ht="20.100000000000001" customHeight="1" x14ac:dyDescent="0.25">
      <c r="A25" s="636"/>
      <c r="B25" s="617"/>
      <c r="C25" s="675"/>
      <c r="D25" s="88" t="s">
        <v>2</v>
      </c>
      <c r="E25" s="280" t="s">
        <v>988</v>
      </c>
      <c r="F25" s="414" t="s">
        <v>55</v>
      </c>
      <c r="G25" s="414"/>
    </row>
    <row r="26" spans="1:7" ht="20.100000000000001" customHeight="1" x14ac:dyDescent="0.25">
      <c r="A26" s="173">
        <v>4675</v>
      </c>
      <c r="B26" s="154" t="s">
        <v>341</v>
      </c>
      <c r="C26" s="154" t="s">
        <v>423</v>
      </c>
      <c r="D26" s="2"/>
      <c r="E26" s="173" t="s">
        <v>1308</v>
      </c>
      <c r="F26" s="412">
        <v>21.9</v>
      </c>
      <c r="G26" s="412">
        <f t="shared" si="0"/>
        <v>0</v>
      </c>
    </row>
    <row r="27" spans="1:7" ht="20.100000000000001" customHeight="1" x14ac:dyDescent="0.25">
      <c r="A27" s="173">
        <v>8003</v>
      </c>
      <c r="B27" s="154" t="s">
        <v>1077</v>
      </c>
      <c r="C27" s="154" t="s">
        <v>1078</v>
      </c>
      <c r="D27" s="19"/>
      <c r="E27" s="176" t="s">
        <v>1308</v>
      </c>
      <c r="F27" s="412">
        <v>21.9</v>
      </c>
      <c r="G27" s="412">
        <f t="shared" si="0"/>
        <v>0</v>
      </c>
    </row>
    <row r="28" spans="1:7" ht="20.100000000000001" customHeight="1" x14ac:dyDescent="0.25">
      <c r="A28" s="265">
        <v>4960</v>
      </c>
      <c r="B28" s="156" t="s">
        <v>470</v>
      </c>
      <c r="C28" s="156" t="s">
        <v>911</v>
      </c>
      <c r="D28" s="20"/>
      <c r="E28" s="415" t="s">
        <v>1308</v>
      </c>
      <c r="F28" s="287">
        <v>21.9</v>
      </c>
      <c r="G28" s="287">
        <f t="shared" si="0"/>
        <v>0</v>
      </c>
    </row>
    <row r="29" spans="1:7" ht="20.100000000000001" customHeight="1" x14ac:dyDescent="0.25">
      <c r="A29" s="622" t="s">
        <v>101</v>
      </c>
      <c r="B29" s="617" t="s">
        <v>107</v>
      </c>
      <c r="C29" s="675" t="s">
        <v>135</v>
      </c>
      <c r="D29" s="87" t="s">
        <v>986</v>
      </c>
      <c r="E29" s="205" t="s">
        <v>987</v>
      </c>
      <c r="F29" s="413" t="s">
        <v>56</v>
      </c>
      <c r="G29" s="413"/>
    </row>
    <row r="30" spans="1:7" ht="20.100000000000001" customHeight="1" x14ac:dyDescent="0.25">
      <c r="A30" s="636"/>
      <c r="B30" s="617"/>
      <c r="C30" s="675"/>
      <c r="D30" s="88" t="s">
        <v>2</v>
      </c>
      <c r="E30" s="280" t="s">
        <v>988</v>
      </c>
      <c r="F30" s="414" t="s">
        <v>55</v>
      </c>
      <c r="G30" s="414"/>
    </row>
    <row r="31" spans="1:7" ht="20.100000000000001" customHeight="1" x14ac:dyDescent="0.25">
      <c r="A31" s="173">
        <v>4397</v>
      </c>
      <c r="B31" s="154" t="s">
        <v>424</v>
      </c>
      <c r="C31" s="154" t="s">
        <v>425</v>
      </c>
      <c r="D31" s="17"/>
      <c r="E31" s="173" t="s">
        <v>1222</v>
      </c>
      <c r="F31" s="412">
        <v>16.5</v>
      </c>
      <c r="G31" s="412">
        <f t="shared" si="0"/>
        <v>0</v>
      </c>
    </row>
    <row r="32" spans="1:7" ht="20.100000000000001" customHeight="1" x14ac:dyDescent="0.25">
      <c r="A32" s="173">
        <v>4398</v>
      </c>
      <c r="B32" s="154" t="s">
        <v>426</v>
      </c>
      <c r="C32" s="154" t="s">
        <v>427</v>
      </c>
      <c r="D32" s="18"/>
      <c r="E32" s="173" t="s">
        <v>1222</v>
      </c>
      <c r="F32" s="416">
        <v>17.3</v>
      </c>
      <c r="G32" s="416">
        <f t="shared" si="0"/>
        <v>0</v>
      </c>
    </row>
    <row r="33" spans="1:7" ht="20.100000000000001" customHeight="1" x14ac:dyDescent="0.25">
      <c r="A33" s="173">
        <v>4399</v>
      </c>
      <c r="B33" s="154" t="s">
        <v>428</v>
      </c>
      <c r="C33" s="154" t="s">
        <v>429</v>
      </c>
      <c r="D33" s="18"/>
      <c r="E33" s="173" t="s">
        <v>1222</v>
      </c>
      <c r="F33" s="416">
        <v>16.5</v>
      </c>
      <c r="G33" s="416">
        <f t="shared" si="0"/>
        <v>0</v>
      </c>
    </row>
    <row r="34" spans="1:7" ht="20.100000000000001" customHeight="1" x14ac:dyDescent="0.25">
      <c r="A34" s="173">
        <v>4014</v>
      </c>
      <c r="B34" s="154" t="s">
        <v>716</v>
      </c>
      <c r="C34" s="154" t="s">
        <v>716</v>
      </c>
      <c r="D34" s="2"/>
      <c r="E34" s="173" t="s">
        <v>1158</v>
      </c>
      <c r="F34" s="416">
        <v>8.9</v>
      </c>
      <c r="G34" s="416">
        <f t="shared" si="0"/>
        <v>0</v>
      </c>
    </row>
    <row r="35" spans="1:7" ht="20.100000000000001" customHeight="1" x14ac:dyDescent="0.25">
      <c r="A35" s="173">
        <v>4014</v>
      </c>
      <c r="B35" s="154" t="s">
        <v>717</v>
      </c>
      <c r="C35" s="154" t="s">
        <v>717</v>
      </c>
      <c r="D35" s="2"/>
      <c r="E35" s="173" t="s">
        <v>1158</v>
      </c>
      <c r="F35" s="416">
        <v>8.9</v>
      </c>
      <c r="G35" s="416">
        <f t="shared" si="0"/>
        <v>0</v>
      </c>
    </row>
    <row r="36" spans="1:7" ht="20.100000000000001" customHeight="1" x14ac:dyDescent="0.25">
      <c r="A36" s="173">
        <v>4014</v>
      </c>
      <c r="B36" s="154" t="s">
        <v>718</v>
      </c>
      <c r="C36" s="154" t="s">
        <v>718</v>
      </c>
      <c r="D36" s="2"/>
      <c r="E36" s="173" t="s">
        <v>1158</v>
      </c>
      <c r="F36" s="416">
        <v>8.9</v>
      </c>
      <c r="G36" s="416">
        <f t="shared" si="0"/>
        <v>0</v>
      </c>
    </row>
    <row r="37" spans="1:7" ht="20.100000000000001" customHeight="1" x14ac:dyDescent="0.25">
      <c r="A37" s="173">
        <v>4014</v>
      </c>
      <c r="B37" s="154" t="s">
        <v>719</v>
      </c>
      <c r="C37" s="154" t="s">
        <v>719</v>
      </c>
      <c r="D37" s="2"/>
      <c r="E37" s="173" t="s">
        <v>1158</v>
      </c>
      <c r="F37" s="416">
        <v>8.9</v>
      </c>
      <c r="G37" s="416">
        <f t="shared" si="0"/>
        <v>0</v>
      </c>
    </row>
    <row r="38" spans="1:7" ht="20.100000000000001" customHeight="1" thickBot="1" x14ac:dyDescent="0.3">
      <c r="B38" s="275"/>
      <c r="C38" s="275"/>
      <c r="F38" s="417"/>
      <c r="G38" s="417"/>
    </row>
    <row r="39" spans="1:7" ht="20.100000000000001" customHeight="1" thickBot="1" x14ac:dyDescent="0.3">
      <c r="F39" s="534" t="s">
        <v>670</v>
      </c>
      <c r="G39" s="418">
        <f>SUM(G3:G37)</f>
        <v>0</v>
      </c>
    </row>
  </sheetData>
  <sheetProtection algorithmName="SHA-512" hashValue="MNVDJCq6v5dI2BUJXOZK0/+Yo9wlnAqZc9oljb8ssK5ck/+V472+FElK1A639X8lxAAZtLjILiEhqA+fHgcwUg==" saltValue="cg/bnMJCE8ecTqrH8ALfCQ==" spinCount="100000" sheet="1" selectLockedCells="1"/>
  <mergeCells count="12">
    <mergeCell ref="B1:B2"/>
    <mergeCell ref="C1:C2"/>
    <mergeCell ref="A1:A2"/>
    <mergeCell ref="A29:A30"/>
    <mergeCell ref="B29:B30"/>
    <mergeCell ref="C29:C30"/>
    <mergeCell ref="A15:A16"/>
    <mergeCell ref="B15:B16"/>
    <mergeCell ref="C15:C16"/>
    <mergeCell ref="A24:A25"/>
    <mergeCell ref="B24:B25"/>
    <mergeCell ref="C24:C25"/>
  </mergeCells>
  <hyperlinks>
    <hyperlink ref="F39" location="'Welcome Page'!A1" display="Welcome Page" xr:uid="{00000000-0004-0000-0C00-000000000000}"/>
  </hyperlinks>
  <pageMargins left="0.7" right="0.7" top="0.75" bottom="0.75" header="0.3" footer="0.3"/>
  <pageSetup scale="91" fitToWidth="0" fitToHeight="0" orientation="portrait" r:id="rId1"/>
  <ignoredErrors>
    <ignoredError sqref="G3:G14 G31:G39 G26:G28 G17:G2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K227"/>
  <sheetViews>
    <sheetView showGridLines="0" zoomScale="42" zoomScaleNormal="42" workbookViewId="0"/>
  </sheetViews>
  <sheetFormatPr defaultColWidth="11.44140625" defaultRowHeight="50.1" customHeight="1" x14ac:dyDescent="0.25"/>
  <cols>
    <col min="1" max="1" width="60.6640625" style="435" bestFit="1" customWidth="1"/>
    <col min="2" max="3" width="20.6640625" style="419" customWidth="1"/>
    <col min="4" max="5" width="20.6640625" style="420" customWidth="1"/>
    <col min="6" max="6" width="1.88671875" style="435" customWidth="1"/>
    <col min="7" max="7" width="52.6640625" style="436" customWidth="1"/>
    <col min="8" max="11" width="20.6640625" style="435" customWidth="1"/>
    <col min="12" max="256" width="9.109375" style="435" customWidth="1"/>
    <col min="257" max="16384" width="11.44140625" style="435"/>
  </cols>
  <sheetData>
    <row r="1" spans="1:11" ht="50.1" customHeight="1" thickBot="1" x14ac:dyDescent="0.3">
      <c r="A1" s="434" t="s">
        <v>912</v>
      </c>
      <c r="G1" s="438" t="s">
        <v>479</v>
      </c>
      <c r="H1" s="421" t="s">
        <v>480</v>
      </c>
      <c r="I1" s="421" t="s">
        <v>481</v>
      </c>
      <c r="J1" s="421" t="s">
        <v>482</v>
      </c>
      <c r="K1" s="421" t="s">
        <v>483</v>
      </c>
    </row>
    <row r="2" spans="1:11" ht="50.1" customHeight="1" thickBot="1" x14ac:dyDescent="0.3">
      <c r="A2" s="434" t="s">
        <v>670</v>
      </c>
      <c r="G2" s="439" t="s">
        <v>484</v>
      </c>
      <c r="H2" s="422"/>
      <c r="I2" s="422"/>
      <c r="J2" s="422"/>
      <c r="K2" s="422"/>
    </row>
    <row r="3" spans="1:11" ht="50.1" customHeight="1" thickBot="1" x14ac:dyDescent="0.3">
      <c r="A3" s="437"/>
      <c r="G3" s="439" t="s">
        <v>485</v>
      </c>
      <c r="H3" s="422"/>
      <c r="I3" s="422"/>
      <c r="J3" s="422"/>
      <c r="K3" s="422"/>
    </row>
    <row r="4" spans="1:11" ht="50.1" customHeight="1" x14ac:dyDescent="0.25">
      <c r="A4" s="676" t="s">
        <v>913</v>
      </c>
      <c r="B4" s="677"/>
      <c r="C4" s="677"/>
      <c r="D4" s="677"/>
      <c r="E4" s="678"/>
      <c r="G4" s="439" t="s">
        <v>486</v>
      </c>
      <c r="H4" s="422"/>
      <c r="I4" s="422"/>
      <c r="J4" s="422"/>
      <c r="K4" s="422"/>
    </row>
    <row r="5" spans="1:11" ht="50.1" customHeight="1" x14ac:dyDescent="0.25">
      <c r="A5" s="438" t="s">
        <v>487</v>
      </c>
      <c r="B5" s="421" t="s">
        <v>1164</v>
      </c>
      <c r="C5" s="423" t="s">
        <v>481</v>
      </c>
      <c r="D5" s="423" t="s">
        <v>488</v>
      </c>
      <c r="E5" s="423" t="s">
        <v>483</v>
      </c>
      <c r="G5" s="439" t="s">
        <v>489</v>
      </c>
      <c r="H5" s="422"/>
      <c r="I5" s="422"/>
      <c r="J5" s="422"/>
      <c r="K5" s="422"/>
    </row>
    <row r="6" spans="1:11" ht="50.1" customHeight="1" x14ac:dyDescent="0.25">
      <c r="A6" s="439" t="s">
        <v>490</v>
      </c>
      <c r="B6" s="422"/>
      <c r="C6" s="422"/>
      <c r="D6" s="424"/>
      <c r="E6" s="424"/>
      <c r="G6" s="439" t="s">
        <v>491</v>
      </c>
      <c r="H6" s="422"/>
      <c r="I6" s="422"/>
      <c r="J6" s="422"/>
      <c r="K6" s="422"/>
    </row>
    <row r="7" spans="1:11" ht="50.1" customHeight="1" x14ac:dyDescent="0.25">
      <c r="A7" s="439" t="s">
        <v>492</v>
      </c>
      <c r="B7" s="422"/>
      <c r="C7" s="422"/>
      <c r="D7" s="424"/>
      <c r="E7" s="424"/>
      <c r="G7" s="439" t="s">
        <v>493</v>
      </c>
      <c r="H7" s="422"/>
      <c r="I7" s="422"/>
      <c r="J7" s="422"/>
      <c r="K7" s="422"/>
    </row>
    <row r="8" spans="1:11" ht="50.1" customHeight="1" x14ac:dyDescent="0.25">
      <c r="A8" s="439" t="s">
        <v>494</v>
      </c>
      <c r="B8" s="422"/>
      <c r="C8" s="422"/>
      <c r="D8" s="424"/>
      <c r="E8" s="424"/>
      <c r="G8" s="439" t="s">
        <v>914</v>
      </c>
      <c r="H8" s="422"/>
      <c r="I8" s="422"/>
      <c r="J8" s="422"/>
      <c r="K8" s="422"/>
    </row>
    <row r="9" spans="1:11" ht="50.1" customHeight="1" x14ac:dyDescent="0.25">
      <c r="A9" s="439" t="s">
        <v>495</v>
      </c>
      <c r="B9" s="422"/>
      <c r="C9" s="422"/>
      <c r="D9" s="424"/>
      <c r="E9" s="424"/>
      <c r="G9" s="439" t="s">
        <v>496</v>
      </c>
      <c r="H9" s="422"/>
      <c r="I9" s="422"/>
      <c r="J9" s="422"/>
      <c r="K9" s="422"/>
    </row>
    <row r="10" spans="1:11" ht="50.1" customHeight="1" x14ac:dyDescent="0.25">
      <c r="A10" s="439" t="s">
        <v>497</v>
      </c>
      <c r="B10" s="422"/>
      <c r="C10" s="422"/>
      <c r="D10" s="424"/>
      <c r="E10" s="424"/>
      <c r="G10" s="439" t="s">
        <v>498</v>
      </c>
      <c r="H10" s="422"/>
      <c r="I10" s="422"/>
      <c r="J10" s="422"/>
      <c r="K10" s="422"/>
    </row>
    <row r="11" spans="1:11" ht="50.1" customHeight="1" x14ac:dyDescent="0.25">
      <c r="A11" s="439" t="s">
        <v>915</v>
      </c>
      <c r="B11" s="422"/>
      <c r="C11" s="422"/>
      <c r="D11" s="424"/>
      <c r="E11" s="424"/>
      <c r="G11" s="439" t="s">
        <v>666</v>
      </c>
      <c r="H11" s="422"/>
      <c r="I11" s="422"/>
      <c r="J11" s="422"/>
      <c r="K11" s="422"/>
    </row>
    <row r="12" spans="1:11" ht="50.1" customHeight="1" x14ac:dyDescent="0.25">
      <c r="A12" s="439" t="s">
        <v>499</v>
      </c>
      <c r="B12" s="422"/>
      <c r="C12" s="422"/>
      <c r="D12" s="424"/>
      <c r="E12" s="424"/>
      <c r="G12" s="439" t="s">
        <v>500</v>
      </c>
      <c r="H12" s="422"/>
      <c r="I12" s="422"/>
      <c r="J12" s="422"/>
      <c r="K12" s="422"/>
    </row>
    <row r="13" spans="1:11" ht="50.1" customHeight="1" x14ac:dyDescent="0.25">
      <c r="A13" s="439" t="s">
        <v>501</v>
      </c>
      <c r="B13" s="422"/>
      <c r="C13" s="422"/>
      <c r="D13" s="424"/>
      <c r="E13" s="424"/>
      <c r="G13" s="440" t="s">
        <v>502</v>
      </c>
      <c r="H13" s="423" t="s">
        <v>503</v>
      </c>
      <c r="I13" s="423" t="s">
        <v>504</v>
      </c>
      <c r="J13" s="423"/>
      <c r="K13" s="421" t="s">
        <v>483</v>
      </c>
    </row>
    <row r="14" spans="1:11" ht="50.1" customHeight="1" x14ac:dyDescent="0.25">
      <c r="A14" s="440" t="s">
        <v>916</v>
      </c>
      <c r="B14" s="423" t="s">
        <v>503</v>
      </c>
      <c r="C14" s="421" t="s">
        <v>481</v>
      </c>
      <c r="D14" s="423"/>
      <c r="E14" s="423" t="s">
        <v>483</v>
      </c>
      <c r="G14" s="439" t="s">
        <v>505</v>
      </c>
      <c r="H14" s="422"/>
      <c r="I14" s="422"/>
      <c r="J14" s="422"/>
      <c r="K14" s="422"/>
    </row>
    <row r="15" spans="1:11" ht="50.1" customHeight="1" x14ac:dyDescent="0.25">
      <c r="A15" s="439" t="s">
        <v>506</v>
      </c>
      <c r="B15" s="422"/>
      <c r="C15" s="422"/>
      <c r="D15" s="424"/>
      <c r="E15" s="424"/>
      <c r="G15" s="439" t="s">
        <v>507</v>
      </c>
      <c r="H15" s="422"/>
      <c r="I15" s="422"/>
      <c r="J15" s="422"/>
      <c r="K15" s="422"/>
    </row>
    <row r="16" spans="1:11" ht="50.1" customHeight="1" x14ac:dyDescent="0.25">
      <c r="A16" s="439" t="s">
        <v>515</v>
      </c>
      <c r="B16" s="422"/>
      <c r="C16" s="422"/>
      <c r="D16" s="424"/>
      <c r="E16" s="424"/>
      <c r="G16" s="439" t="s">
        <v>508</v>
      </c>
      <c r="H16" s="422"/>
      <c r="I16" s="422"/>
      <c r="J16" s="422"/>
      <c r="K16" s="422"/>
    </row>
    <row r="17" spans="1:11" ht="50.1" customHeight="1" x14ac:dyDescent="0.25">
      <c r="A17" s="439" t="s">
        <v>509</v>
      </c>
      <c r="B17" s="422"/>
      <c r="C17" s="422"/>
      <c r="D17" s="424"/>
      <c r="E17" s="424"/>
      <c r="G17" s="439" t="s">
        <v>510</v>
      </c>
      <c r="H17" s="422"/>
      <c r="I17" s="422"/>
      <c r="J17" s="422"/>
      <c r="K17" s="422"/>
    </row>
    <row r="18" spans="1:11" ht="50.1" customHeight="1" x14ac:dyDescent="0.25">
      <c r="A18" s="439" t="s">
        <v>1165</v>
      </c>
      <c r="B18" s="422"/>
      <c r="C18" s="422"/>
      <c r="D18" s="424"/>
      <c r="E18" s="424"/>
      <c r="G18" s="439" t="s">
        <v>511</v>
      </c>
      <c r="H18" s="422"/>
      <c r="I18" s="422"/>
      <c r="J18" s="422"/>
      <c r="K18" s="422"/>
    </row>
    <row r="19" spans="1:11" ht="50.1" customHeight="1" x14ac:dyDescent="0.25">
      <c r="A19" s="439" t="s">
        <v>917</v>
      </c>
      <c r="B19" s="422"/>
      <c r="C19" s="422"/>
      <c r="D19" s="424"/>
      <c r="E19" s="424"/>
      <c r="G19" s="439" t="s">
        <v>512</v>
      </c>
      <c r="H19" s="422"/>
      <c r="I19" s="422"/>
      <c r="J19" s="422"/>
      <c r="K19" s="422"/>
    </row>
    <row r="20" spans="1:11" ht="50.1" customHeight="1" x14ac:dyDescent="0.25">
      <c r="A20" s="439" t="s">
        <v>918</v>
      </c>
      <c r="B20" s="422"/>
      <c r="C20" s="422"/>
      <c r="D20" s="424"/>
      <c r="E20" s="424"/>
      <c r="G20" s="439" t="s">
        <v>513</v>
      </c>
      <c r="H20" s="422"/>
      <c r="I20" s="422"/>
      <c r="J20" s="422"/>
      <c r="K20" s="422"/>
    </row>
    <row r="21" spans="1:11" ht="50.1" customHeight="1" x14ac:dyDescent="0.25">
      <c r="A21" s="439" t="s">
        <v>514</v>
      </c>
      <c r="B21" s="422"/>
      <c r="C21" s="422"/>
      <c r="D21" s="424"/>
      <c r="E21" s="424"/>
      <c r="G21" s="439" t="s">
        <v>515</v>
      </c>
      <c r="H21" s="422"/>
      <c r="I21" s="422"/>
      <c r="J21" s="422"/>
      <c r="K21" s="422"/>
    </row>
    <row r="22" spans="1:11" ht="50.1" customHeight="1" x14ac:dyDescent="0.25">
      <c r="A22" s="439" t="s">
        <v>919</v>
      </c>
      <c r="B22" s="422"/>
      <c r="C22" s="422"/>
      <c r="D22" s="424"/>
      <c r="E22" s="424"/>
      <c r="G22" s="439" t="s">
        <v>777</v>
      </c>
      <c r="H22" s="422"/>
      <c r="I22" s="422"/>
      <c r="J22" s="422"/>
      <c r="K22" s="422"/>
    </row>
    <row r="23" spans="1:11" ht="50.1" customHeight="1" x14ac:dyDescent="0.25">
      <c r="A23" s="439" t="s">
        <v>516</v>
      </c>
      <c r="B23" s="422"/>
      <c r="C23" s="422"/>
      <c r="D23" s="424"/>
      <c r="E23" s="424"/>
      <c r="G23" s="438" t="s">
        <v>517</v>
      </c>
      <c r="H23" s="423" t="s">
        <v>518</v>
      </c>
      <c r="I23" s="423" t="s">
        <v>1166</v>
      </c>
      <c r="J23" s="421"/>
      <c r="K23" s="421" t="s">
        <v>483</v>
      </c>
    </row>
    <row r="24" spans="1:11" ht="50.1" customHeight="1" x14ac:dyDescent="0.25">
      <c r="A24" s="439" t="s">
        <v>519</v>
      </c>
      <c r="B24" s="422"/>
      <c r="C24" s="422"/>
      <c r="D24" s="424"/>
      <c r="E24" s="424"/>
      <c r="G24" s="439" t="s">
        <v>671</v>
      </c>
      <c r="H24" s="422"/>
      <c r="I24" s="422"/>
      <c r="J24" s="422"/>
      <c r="K24" s="422"/>
    </row>
    <row r="25" spans="1:11" ht="50.1" customHeight="1" x14ac:dyDescent="0.25">
      <c r="A25" s="438" t="s">
        <v>520</v>
      </c>
      <c r="B25" s="423" t="s">
        <v>503</v>
      </c>
      <c r="C25" s="421" t="s">
        <v>481</v>
      </c>
      <c r="D25" s="423"/>
      <c r="E25" s="423" t="s">
        <v>483</v>
      </c>
      <c r="G25" s="439" t="s">
        <v>521</v>
      </c>
      <c r="H25" s="422"/>
      <c r="I25" s="422"/>
      <c r="J25" s="422"/>
      <c r="K25" s="422"/>
    </row>
    <row r="26" spans="1:11" ht="50.1" customHeight="1" x14ac:dyDescent="0.25">
      <c r="A26" s="439" t="s">
        <v>1167</v>
      </c>
      <c r="B26" s="422"/>
      <c r="C26" s="422"/>
      <c r="D26" s="424"/>
      <c r="E26" s="424"/>
      <c r="G26" s="439" t="s">
        <v>672</v>
      </c>
      <c r="H26" s="422"/>
      <c r="I26" s="422"/>
      <c r="J26" s="422"/>
      <c r="K26" s="422"/>
    </row>
    <row r="27" spans="1:11" ht="50.1" customHeight="1" x14ac:dyDescent="0.25">
      <c r="A27" s="439" t="s">
        <v>522</v>
      </c>
      <c r="B27" s="422"/>
      <c r="C27" s="422"/>
      <c r="D27" s="424"/>
      <c r="E27" s="424"/>
      <c r="G27" s="439" t="s">
        <v>523</v>
      </c>
      <c r="H27" s="422"/>
      <c r="I27" s="422"/>
      <c r="J27" s="422"/>
      <c r="K27" s="422"/>
    </row>
    <row r="28" spans="1:11" ht="50.1" customHeight="1" x14ac:dyDescent="0.25">
      <c r="A28" s="439" t="s">
        <v>920</v>
      </c>
      <c r="B28" s="422"/>
      <c r="C28" s="422"/>
      <c r="D28" s="424"/>
      <c r="E28" s="424"/>
      <c r="G28" s="439" t="s">
        <v>524</v>
      </c>
      <c r="H28" s="422"/>
      <c r="I28" s="422"/>
      <c r="J28" s="422"/>
      <c r="K28" s="422"/>
    </row>
    <row r="29" spans="1:11" ht="50.1" customHeight="1" x14ac:dyDescent="0.25">
      <c r="A29" s="439" t="s">
        <v>921</v>
      </c>
      <c r="B29" s="422"/>
      <c r="C29" s="422"/>
      <c r="D29" s="424"/>
      <c r="E29" s="424"/>
      <c r="G29" s="439" t="s">
        <v>525</v>
      </c>
      <c r="H29" s="422"/>
      <c r="I29" s="422"/>
      <c r="J29" s="422"/>
      <c r="K29" s="422"/>
    </row>
    <row r="30" spans="1:11" ht="50.1" customHeight="1" x14ac:dyDescent="0.25">
      <c r="A30" s="439" t="s">
        <v>922</v>
      </c>
      <c r="B30" s="422"/>
      <c r="C30" s="422"/>
      <c r="D30" s="424"/>
      <c r="E30" s="424"/>
      <c r="G30" s="439" t="s">
        <v>923</v>
      </c>
      <c r="H30" s="422"/>
      <c r="I30" s="422"/>
      <c r="J30" s="422"/>
      <c r="K30" s="422"/>
    </row>
    <row r="31" spans="1:11" ht="50.1" customHeight="1" x14ac:dyDescent="0.25">
      <c r="A31" s="439" t="s">
        <v>1168</v>
      </c>
      <c r="B31" s="422"/>
      <c r="C31" s="422"/>
      <c r="D31" s="424"/>
      <c r="E31" s="424"/>
      <c r="G31" s="439" t="s">
        <v>526</v>
      </c>
      <c r="H31" s="422"/>
      <c r="I31" s="422"/>
      <c r="J31" s="422"/>
      <c r="K31" s="422"/>
    </row>
    <row r="32" spans="1:11" ht="50.1" customHeight="1" x14ac:dyDescent="0.25">
      <c r="A32" s="439" t="s">
        <v>1169</v>
      </c>
      <c r="B32" s="422"/>
      <c r="C32" s="422"/>
      <c r="D32" s="424"/>
      <c r="E32" s="424"/>
      <c r="G32" s="439" t="s">
        <v>527</v>
      </c>
      <c r="H32" s="422"/>
      <c r="I32" s="422"/>
      <c r="J32" s="422"/>
      <c r="K32" s="422"/>
    </row>
    <row r="33" spans="1:11" ht="50.1" customHeight="1" x14ac:dyDescent="0.25">
      <c r="A33" s="439" t="s">
        <v>1170</v>
      </c>
      <c r="B33" s="422"/>
      <c r="C33" s="422"/>
      <c r="D33" s="424"/>
      <c r="E33" s="424"/>
      <c r="G33" s="439" t="s">
        <v>528</v>
      </c>
      <c r="H33" s="422"/>
      <c r="I33" s="422"/>
      <c r="J33" s="422"/>
      <c r="K33" s="422"/>
    </row>
    <row r="34" spans="1:11" ht="50.1" customHeight="1" x14ac:dyDescent="0.25">
      <c r="A34" s="439" t="s">
        <v>924</v>
      </c>
      <c r="B34" s="422"/>
      <c r="C34" s="422"/>
      <c r="D34" s="424"/>
      <c r="E34" s="424"/>
      <c r="G34" s="439" t="s">
        <v>925</v>
      </c>
      <c r="H34" s="422"/>
      <c r="I34" s="422"/>
      <c r="J34" s="422"/>
      <c r="K34" s="422"/>
    </row>
    <row r="35" spans="1:11" ht="50.1" customHeight="1" x14ac:dyDescent="0.25">
      <c r="A35" s="439" t="s">
        <v>529</v>
      </c>
      <c r="B35" s="422"/>
      <c r="C35" s="422"/>
      <c r="D35" s="424"/>
      <c r="E35" s="424"/>
      <c r="G35" s="439" t="s">
        <v>530</v>
      </c>
      <c r="H35" s="422"/>
      <c r="I35" s="422"/>
      <c r="J35" s="422"/>
      <c r="K35" s="422"/>
    </row>
    <row r="36" spans="1:11" ht="50.1" customHeight="1" x14ac:dyDescent="0.25">
      <c r="A36" s="439" t="s">
        <v>531</v>
      </c>
      <c r="B36" s="422"/>
      <c r="C36" s="422"/>
      <c r="D36" s="424"/>
      <c r="E36" s="424"/>
      <c r="G36" s="439" t="s">
        <v>532</v>
      </c>
      <c r="H36" s="422"/>
      <c r="I36" s="422"/>
      <c r="J36" s="422"/>
      <c r="K36" s="422"/>
    </row>
    <row r="37" spans="1:11" ht="50.1" customHeight="1" x14ac:dyDescent="0.25">
      <c r="A37" s="438" t="s">
        <v>533</v>
      </c>
      <c r="B37" s="421" t="s">
        <v>1164</v>
      </c>
      <c r="C37" s="421" t="s">
        <v>481</v>
      </c>
      <c r="D37" s="423" t="s">
        <v>482</v>
      </c>
      <c r="E37" s="423" t="s">
        <v>483</v>
      </c>
      <c r="G37" s="439" t="s">
        <v>926</v>
      </c>
      <c r="H37" s="422"/>
      <c r="I37" s="422"/>
      <c r="J37" s="422"/>
      <c r="K37" s="422"/>
    </row>
    <row r="38" spans="1:11" ht="50.1" customHeight="1" x14ac:dyDescent="0.25">
      <c r="A38" s="439" t="s">
        <v>534</v>
      </c>
      <c r="B38" s="422"/>
      <c r="C38" s="422"/>
      <c r="D38" s="424"/>
      <c r="E38" s="424"/>
      <c r="G38" s="438" t="s">
        <v>535</v>
      </c>
      <c r="H38" s="421" t="s">
        <v>480</v>
      </c>
      <c r="I38" s="421" t="s">
        <v>1164</v>
      </c>
      <c r="J38" s="421" t="s">
        <v>481</v>
      </c>
      <c r="K38" s="421" t="s">
        <v>483</v>
      </c>
    </row>
    <row r="39" spans="1:11" ht="50.1" customHeight="1" x14ac:dyDescent="0.25">
      <c r="A39" s="439" t="s">
        <v>927</v>
      </c>
      <c r="B39" s="422"/>
      <c r="C39" s="422"/>
      <c r="D39" s="424"/>
      <c r="E39" s="424"/>
      <c r="G39" s="439" t="s">
        <v>928</v>
      </c>
      <c r="H39" s="422"/>
      <c r="I39" s="422"/>
      <c r="J39" s="422"/>
      <c r="K39" s="422"/>
    </row>
    <row r="40" spans="1:11" ht="50.1" customHeight="1" x14ac:dyDescent="0.25">
      <c r="A40" s="439" t="s">
        <v>536</v>
      </c>
      <c r="B40" s="422"/>
      <c r="C40" s="422"/>
      <c r="D40" s="424"/>
      <c r="E40" s="424"/>
      <c r="G40" s="439" t="s">
        <v>929</v>
      </c>
      <c r="H40" s="422"/>
      <c r="I40" s="422"/>
      <c r="J40" s="422"/>
      <c r="K40" s="422"/>
    </row>
    <row r="41" spans="1:11" ht="50.1" customHeight="1" x14ac:dyDescent="0.25">
      <c r="A41" s="439" t="s">
        <v>930</v>
      </c>
      <c r="B41" s="422"/>
      <c r="C41" s="422"/>
      <c r="D41" s="424"/>
      <c r="E41" s="424"/>
      <c r="G41" s="439" t="s">
        <v>1079</v>
      </c>
      <c r="H41" s="422"/>
      <c r="I41" s="422"/>
      <c r="J41" s="422"/>
      <c r="K41" s="422"/>
    </row>
    <row r="42" spans="1:11" ht="50.1" customHeight="1" x14ac:dyDescent="0.25">
      <c r="A42" s="439" t="s">
        <v>537</v>
      </c>
      <c r="B42" s="422"/>
      <c r="C42" s="422"/>
      <c r="D42" s="424"/>
      <c r="E42" s="424"/>
      <c r="G42" s="439" t="s">
        <v>538</v>
      </c>
      <c r="H42" s="422"/>
      <c r="I42" s="422"/>
      <c r="J42" s="422"/>
      <c r="K42" s="422"/>
    </row>
    <row r="43" spans="1:11" ht="50.1" customHeight="1" x14ac:dyDescent="0.25">
      <c r="A43" s="439" t="s">
        <v>539</v>
      </c>
      <c r="B43" s="422"/>
      <c r="C43" s="422"/>
      <c r="D43" s="424"/>
      <c r="E43" s="424"/>
      <c r="G43" s="439" t="s">
        <v>514</v>
      </c>
      <c r="H43" s="422"/>
      <c r="I43" s="422"/>
      <c r="J43" s="422"/>
      <c r="K43" s="422"/>
    </row>
    <row r="44" spans="1:11" ht="50.1" customHeight="1" x14ac:dyDescent="0.25">
      <c r="A44" s="439" t="s">
        <v>540</v>
      </c>
      <c r="B44" s="422"/>
      <c r="C44" s="422"/>
      <c r="D44" s="424"/>
      <c r="E44" s="424"/>
      <c r="G44" s="439" t="s">
        <v>931</v>
      </c>
      <c r="H44" s="422"/>
      <c r="I44" s="422"/>
      <c r="J44" s="422"/>
      <c r="K44" s="422"/>
    </row>
    <row r="45" spans="1:11" ht="50.1" customHeight="1" x14ac:dyDescent="0.25">
      <c r="A45" s="438" t="s">
        <v>479</v>
      </c>
      <c r="B45" s="421" t="s">
        <v>306</v>
      </c>
      <c r="C45" s="421" t="s">
        <v>481</v>
      </c>
      <c r="D45" s="423" t="s">
        <v>482</v>
      </c>
      <c r="E45" s="423" t="s">
        <v>483</v>
      </c>
      <c r="G45" s="439" t="s">
        <v>1171</v>
      </c>
      <c r="H45" s="422"/>
      <c r="I45" s="422"/>
      <c r="J45" s="422"/>
      <c r="K45" s="422"/>
    </row>
    <row r="46" spans="1:11" ht="50.1" customHeight="1" x14ac:dyDescent="0.25">
      <c r="A46" s="439" t="s">
        <v>541</v>
      </c>
      <c r="B46" s="422"/>
      <c r="C46" s="422"/>
      <c r="D46" s="424"/>
      <c r="E46" s="424"/>
      <c r="G46" s="439" t="s">
        <v>542</v>
      </c>
      <c r="H46" s="422"/>
      <c r="I46" s="422"/>
      <c r="J46" s="422"/>
      <c r="K46" s="422"/>
    </row>
    <row r="47" spans="1:11" ht="50.1" customHeight="1" x14ac:dyDescent="0.25">
      <c r="A47" s="439" t="s">
        <v>543</v>
      </c>
      <c r="B47" s="422"/>
      <c r="C47" s="422"/>
      <c r="D47" s="424"/>
      <c r="E47" s="424"/>
      <c r="G47" s="439" t="s">
        <v>544</v>
      </c>
      <c r="H47" s="422"/>
      <c r="I47" s="422"/>
      <c r="J47" s="422"/>
      <c r="K47" s="422"/>
    </row>
    <row r="48" spans="1:11" ht="50.1" customHeight="1" x14ac:dyDescent="0.25">
      <c r="A48" s="439" t="s">
        <v>1080</v>
      </c>
      <c r="B48" s="422"/>
      <c r="C48" s="422"/>
      <c r="D48" s="424"/>
      <c r="E48" s="424"/>
      <c r="G48" s="439" t="s">
        <v>1081</v>
      </c>
      <c r="H48" s="422"/>
      <c r="I48" s="422"/>
      <c r="J48" s="422"/>
      <c r="K48" s="422"/>
    </row>
    <row r="49" spans="1:11" ht="50.1" customHeight="1" x14ac:dyDescent="0.25">
      <c r="A49" s="441" t="s">
        <v>77</v>
      </c>
      <c r="B49" s="422"/>
      <c r="C49" s="422"/>
      <c r="D49" s="424"/>
      <c r="E49" s="424"/>
      <c r="G49" s="439" t="s">
        <v>1082</v>
      </c>
      <c r="H49" s="422"/>
      <c r="I49" s="422"/>
      <c r="J49" s="422"/>
      <c r="K49" s="422"/>
    </row>
    <row r="50" spans="1:11" ht="50.1" customHeight="1" x14ac:dyDescent="0.25">
      <c r="A50" s="439" t="s">
        <v>932</v>
      </c>
      <c r="B50" s="425"/>
      <c r="C50" s="425"/>
      <c r="D50" s="426"/>
      <c r="E50" s="426"/>
      <c r="G50" s="439" t="s">
        <v>933</v>
      </c>
      <c r="H50" s="422"/>
      <c r="I50" s="422"/>
      <c r="J50" s="422"/>
      <c r="K50" s="422"/>
    </row>
    <row r="51" spans="1:11" ht="50.1" customHeight="1" x14ac:dyDescent="0.25">
      <c r="A51" s="439" t="s">
        <v>934</v>
      </c>
      <c r="B51" s="422"/>
      <c r="C51" s="422"/>
      <c r="D51" s="424"/>
      <c r="E51" s="424"/>
      <c r="G51" s="439" t="s">
        <v>935</v>
      </c>
      <c r="H51" s="422"/>
      <c r="I51" s="422"/>
      <c r="J51" s="422"/>
      <c r="K51" s="422"/>
    </row>
    <row r="52" spans="1:11" ht="50.1" customHeight="1" x14ac:dyDescent="0.25">
      <c r="A52" s="439" t="s">
        <v>1083</v>
      </c>
      <c r="B52" s="422"/>
      <c r="C52" s="422"/>
      <c r="D52" s="424"/>
      <c r="E52" s="424"/>
      <c r="G52" s="439" t="s">
        <v>1172</v>
      </c>
      <c r="H52" s="422"/>
      <c r="I52" s="422"/>
      <c r="J52" s="422"/>
      <c r="K52" s="422"/>
    </row>
    <row r="53" spans="1:11" ht="50.1" customHeight="1" thickBot="1" x14ac:dyDescent="0.3">
      <c r="A53" s="442" t="s">
        <v>545</v>
      </c>
      <c r="B53" s="427"/>
      <c r="C53" s="427"/>
      <c r="D53" s="428"/>
      <c r="E53" s="428"/>
      <c r="F53" s="443"/>
      <c r="G53" s="439" t="s">
        <v>936</v>
      </c>
      <c r="H53" s="422"/>
      <c r="I53" s="422"/>
      <c r="J53" s="422"/>
      <c r="K53" s="422"/>
    </row>
    <row r="54" spans="1:11" ht="50.1" customHeight="1" thickBot="1" x14ac:dyDescent="0.3">
      <c r="A54" s="679" t="s">
        <v>1173</v>
      </c>
      <c r="B54" s="680"/>
      <c r="C54" s="680"/>
      <c r="D54" s="680"/>
      <c r="E54" s="681"/>
      <c r="G54" s="444" t="s">
        <v>520</v>
      </c>
      <c r="H54" s="429" t="s">
        <v>546</v>
      </c>
      <c r="I54" s="429" t="s">
        <v>481</v>
      </c>
      <c r="J54" s="429" t="s">
        <v>547</v>
      </c>
      <c r="K54" s="429" t="s">
        <v>483</v>
      </c>
    </row>
    <row r="55" spans="1:11" ht="50.1" customHeight="1" x14ac:dyDescent="0.25">
      <c r="A55" s="444" t="s">
        <v>548</v>
      </c>
      <c r="B55" s="429" t="s">
        <v>480</v>
      </c>
      <c r="C55" s="429" t="s">
        <v>481</v>
      </c>
      <c r="D55" s="430" t="s">
        <v>488</v>
      </c>
      <c r="E55" s="430" t="s">
        <v>483</v>
      </c>
      <c r="G55" s="441" t="s">
        <v>937</v>
      </c>
      <c r="H55" s="425"/>
      <c r="I55" s="425"/>
      <c r="J55" s="425"/>
      <c r="K55" s="425"/>
    </row>
    <row r="56" spans="1:11" ht="50.1" customHeight="1" x14ac:dyDescent="0.25">
      <c r="A56" s="439" t="s">
        <v>549</v>
      </c>
      <c r="B56" s="422"/>
      <c r="C56" s="422"/>
      <c r="D56" s="424"/>
      <c r="E56" s="424"/>
      <c r="G56" s="439" t="s">
        <v>550</v>
      </c>
      <c r="H56" s="422"/>
      <c r="I56" s="422"/>
      <c r="J56" s="422"/>
      <c r="K56" s="422"/>
    </row>
    <row r="57" spans="1:11" ht="50.1" customHeight="1" x14ac:dyDescent="0.25">
      <c r="A57" s="439" t="s">
        <v>938</v>
      </c>
      <c r="B57" s="422"/>
      <c r="C57" s="422"/>
      <c r="D57" s="424"/>
      <c r="E57" s="424"/>
      <c r="G57" s="439" t="s">
        <v>939</v>
      </c>
      <c r="H57" s="422"/>
      <c r="I57" s="422"/>
      <c r="J57" s="422"/>
      <c r="K57" s="422"/>
    </row>
    <row r="58" spans="1:11" ht="50.1" customHeight="1" x14ac:dyDescent="0.25">
      <c r="A58" s="439" t="s">
        <v>551</v>
      </c>
      <c r="B58" s="422"/>
      <c r="C58" s="422"/>
      <c r="D58" s="424"/>
      <c r="E58" s="424"/>
      <c r="G58" s="439" t="s">
        <v>1084</v>
      </c>
      <c r="H58" s="422"/>
      <c r="I58" s="422"/>
      <c r="J58" s="422"/>
      <c r="K58" s="422"/>
    </row>
    <row r="59" spans="1:11" ht="50.1" customHeight="1" x14ac:dyDescent="0.25">
      <c r="A59" s="439" t="s">
        <v>940</v>
      </c>
      <c r="B59" s="422"/>
      <c r="C59" s="422"/>
      <c r="D59" s="424"/>
      <c r="E59" s="424"/>
      <c r="G59" s="439" t="s">
        <v>552</v>
      </c>
      <c r="H59" s="422"/>
      <c r="I59" s="422"/>
      <c r="J59" s="422"/>
      <c r="K59" s="422"/>
    </row>
    <row r="60" spans="1:11" ht="50.1" customHeight="1" x14ac:dyDescent="0.25">
      <c r="A60" s="439" t="s">
        <v>553</v>
      </c>
      <c r="B60" s="422"/>
      <c r="C60" s="422"/>
      <c r="D60" s="424"/>
      <c r="E60" s="424"/>
      <c r="G60" s="439" t="s">
        <v>554</v>
      </c>
      <c r="H60" s="422"/>
      <c r="I60" s="422"/>
      <c r="J60" s="422"/>
      <c r="K60" s="422"/>
    </row>
    <row r="61" spans="1:11" ht="50.1" customHeight="1" x14ac:dyDescent="0.25">
      <c r="A61" s="438" t="s">
        <v>479</v>
      </c>
      <c r="B61" s="421" t="s">
        <v>480</v>
      </c>
      <c r="C61" s="421" t="s">
        <v>481</v>
      </c>
      <c r="D61" s="423" t="s">
        <v>488</v>
      </c>
      <c r="E61" s="423" t="s">
        <v>483</v>
      </c>
      <c r="G61" s="439" t="s">
        <v>555</v>
      </c>
      <c r="H61" s="422"/>
      <c r="I61" s="422"/>
      <c r="J61" s="422"/>
      <c r="K61" s="422"/>
    </row>
    <row r="62" spans="1:11" ht="50.1" customHeight="1" x14ac:dyDescent="0.25">
      <c r="A62" s="439" t="s">
        <v>556</v>
      </c>
      <c r="B62" s="422"/>
      <c r="C62" s="422"/>
      <c r="D62" s="431"/>
      <c r="E62" s="424"/>
      <c r="G62" s="439" t="s">
        <v>557</v>
      </c>
      <c r="H62" s="422"/>
      <c r="I62" s="422"/>
      <c r="J62" s="422"/>
      <c r="K62" s="422"/>
    </row>
    <row r="63" spans="1:11" ht="50.1" customHeight="1" x14ac:dyDescent="0.25">
      <c r="A63" s="439" t="s">
        <v>558</v>
      </c>
      <c r="B63" s="422"/>
      <c r="C63" s="422"/>
      <c r="D63" s="431"/>
      <c r="E63" s="424"/>
      <c r="G63" s="439" t="s">
        <v>1085</v>
      </c>
      <c r="H63" s="422"/>
      <c r="I63" s="422"/>
      <c r="J63" s="422"/>
      <c r="K63" s="422"/>
    </row>
    <row r="64" spans="1:11" ht="50.1" customHeight="1" x14ac:dyDescent="0.25">
      <c r="A64" s="439" t="s">
        <v>559</v>
      </c>
      <c r="B64" s="422"/>
      <c r="C64" s="422"/>
      <c r="D64" s="431"/>
      <c r="E64" s="424"/>
      <c r="G64" s="439" t="s">
        <v>560</v>
      </c>
      <c r="H64" s="422"/>
      <c r="I64" s="422"/>
      <c r="J64" s="422"/>
      <c r="K64" s="422"/>
    </row>
    <row r="65" spans="1:11" ht="50.1" customHeight="1" x14ac:dyDescent="0.25">
      <c r="A65" s="439" t="s">
        <v>561</v>
      </c>
      <c r="B65" s="422"/>
      <c r="C65" s="422"/>
      <c r="D65" s="431"/>
      <c r="E65" s="424"/>
      <c r="G65" s="439" t="s">
        <v>562</v>
      </c>
      <c r="H65" s="422"/>
      <c r="I65" s="422"/>
      <c r="J65" s="422"/>
      <c r="K65" s="422"/>
    </row>
    <row r="66" spans="1:11" ht="50.1" customHeight="1" x14ac:dyDescent="0.25">
      <c r="A66" s="439" t="s">
        <v>563</v>
      </c>
      <c r="B66" s="422"/>
      <c r="C66" s="422"/>
      <c r="D66" s="431"/>
      <c r="E66" s="424"/>
      <c r="G66" s="439" t="s">
        <v>564</v>
      </c>
      <c r="H66" s="422"/>
      <c r="I66" s="422"/>
      <c r="J66" s="422"/>
      <c r="K66" s="422"/>
    </row>
    <row r="67" spans="1:11" ht="50.1" customHeight="1" x14ac:dyDescent="0.25">
      <c r="A67" s="439" t="s">
        <v>941</v>
      </c>
      <c r="B67" s="422"/>
      <c r="C67" s="422"/>
      <c r="D67" s="431"/>
      <c r="E67" s="424"/>
      <c r="G67" s="439" t="s">
        <v>942</v>
      </c>
      <c r="H67" s="422"/>
      <c r="I67" s="422"/>
      <c r="J67" s="422"/>
      <c r="K67" s="422"/>
    </row>
    <row r="68" spans="1:11" ht="50.1" customHeight="1" x14ac:dyDescent="0.25">
      <c r="A68" s="439" t="s">
        <v>565</v>
      </c>
      <c r="B68" s="422"/>
      <c r="C68" s="422"/>
      <c r="D68" s="431"/>
      <c r="E68" s="424"/>
      <c r="G68" s="439" t="s">
        <v>566</v>
      </c>
      <c r="H68" s="422"/>
      <c r="I68" s="422"/>
      <c r="J68" s="422"/>
      <c r="K68" s="422"/>
    </row>
    <row r="69" spans="1:11" ht="50.1" customHeight="1" x14ac:dyDescent="0.25">
      <c r="A69" s="439" t="s">
        <v>943</v>
      </c>
      <c r="B69" s="422"/>
      <c r="C69" s="422"/>
      <c r="D69" s="431"/>
      <c r="E69" s="424"/>
      <c r="G69" s="439" t="s">
        <v>944</v>
      </c>
      <c r="H69" s="422"/>
      <c r="I69" s="422"/>
      <c r="J69" s="422"/>
      <c r="K69" s="422"/>
    </row>
    <row r="70" spans="1:11" ht="50.1" customHeight="1" x14ac:dyDescent="0.25">
      <c r="A70" s="439" t="s">
        <v>945</v>
      </c>
      <c r="B70" s="422"/>
      <c r="C70" s="422"/>
      <c r="D70" s="431"/>
      <c r="E70" s="424"/>
      <c r="G70" s="439" t="s">
        <v>1174</v>
      </c>
      <c r="H70" s="422"/>
      <c r="I70" s="422"/>
      <c r="J70" s="422"/>
      <c r="K70" s="422"/>
    </row>
    <row r="71" spans="1:11" ht="50.1" customHeight="1" x14ac:dyDescent="0.25">
      <c r="A71" s="439" t="s">
        <v>567</v>
      </c>
      <c r="B71" s="422"/>
      <c r="C71" s="422"/>
      <c r="D71" s="431"/>
      <c r="E71" s="424"/>
      <c r="G71" s="439" t="s">
        <v>946</v>
      </c>
      <c r="H71" s="422"/>
      <c r="I71" s="422"/>
      <c r="J71" s="422"/>
      <c r="K71" s="422"/>
    </row>
    <row r="72" spans="1:11" ht="50.1" customHeight="1" x14ac:dyDescent="0.25">
      <c r="A72" s="439" t="s">
        <v>568</v>
      </c>
      <c r="B72" s="422"/>
      <c r="C72" s="422"/>
      <c r="D72" s="431"/>
      <c r="E72" s="424"/>
      <c r="G72" s="439" t="s">
        <v>569</v>
      </c>
      <c r="H72" s="422"/>
      <c r="I72" s="422"/>
      <c r="J72" s="422"/>
      <c r="K72" s="422"/>
    </row>
    <row r="73" spans="1:11" ht="50.1" customHeight="1" x14ac:dyDescent="0.25">
      <c r="A73" s="439" t="s">
        <v>947</v>
      </c>
      <c r="B73" s="422"/>
      <c r="C73" s="422"/>
      <c r="D73" s="431"/>
      <c r="E73" s="424"/>
      <c r="G73" s="439" t="s">
        <v>570</v>
      </c>
      <c r="H73" s="422"/>
      <c r="I73" s="422"/>
      <c r="J73" s="422"/>
      <c r="K73" s="422"/>
    </row>
    <row r="74" spans="1:11" ht="50.1" customHeight="1" x14ac:dyDescent="0.25">
      <c r="A74" s="439" t="s">
        <v>948</v>
      </c>
      <c r="B74" s="422"/>
      <c r="C74" s="422"/>
      <c r="D74" s="431"/>
      <c r="E74" s="424"/>
      <c r="G74" s="439" t="s">
        <v>571</v>
      </c>
      <c r="H74" s="422"/>
      <c r="I74" s="422"/>
      <c r="J74" s="422"/>
      <c r="K74" s="422"/>
    </row>
    <row r="75" spans="1:11" ht="50.1" customHeight="1" x14ac:dyDescent="0.25">
      <c r="A75" s="439" t="s">
        <v>949</v>
      </c>
      <c r="B75" s="422"/>
      <c r="C75" s="422"/>
      <c r="D75" s="431"/>
      <c r="E75" s="424"/>
      <c r="G75" s="439" t="s">
        <v>1175</v>
      </c>
      <c r="H75" s="422"/>
      <c r="I75" s="422"/>
      <c r="J75" s="422"/>
      <c r="K75" s="422"/>
    </row>
    <row r="76" spans="1:11" ht="50.1" customHeight="1" x14ac:dyDescent="0.25">
      <c r="A76" s="439" t="s">
        <v>950</v>
      </c>
      <c r="B76" s="422"/>
      <c r="C76" s="422"/>
      <c r="D76" s="431"/>
      <c r="E76" s="424"/>
      <c r="G76" s="445" t="s">
        <v>1176</v>
      </c>
      <c r="H76" s="422"/>
      <c r="I76" s="422"/>
      <c r="J76" s="422"/>
      <c r="K76" s="422"/>
    </row>
    <row r="77" spans="1:11" ht="50.1" customHeight="1" x14ac:dyDescent="0.25">
      <c r="A77" s="439" t="s">
        <v>951</v>
      </c>
      <c r="B77" s="422"/>
      <c r="C77" s="422"/>
      <c r="D77" s="431"/>
      <c r="E77" s="424"/>
      <c r="G77" s="445" t="s">
        <v>952</v>
      </c>
      <c r="H77" s="422"/>
      <c r="I77" s="422"/>
      <c r="J77" s="422"/>
      <c r="K77" s="422"/>
    </row>
    <row r="78" spans="1:11" ht="50.1" customHeight="1" x14ac:dyDescent="0.25">
      <c r="A78" s="439" t="s">
        <v>572</v>
      </c>
      <c r="B78" s="422"/>
      <c r="C78" s="422"/>
      <c r="D78" s="431"/>
      <c r="E78" s="424"/>
      <c r="G78" s="445" t="s">
        <v>953</v>
      </c>
      <c r="H78" s="422"/>
      <c r="I78" s="422"/>
      <c r="J78" s="422"/>
      <c r="K78" s="422"/>
    </row>
    <row r="79" spans="1:11" ht="50.1" customHeight="1" x14ac:dyDescent="0.25">
      <c r="A79" s="439" t="s">
        <v>573</v>
      </c>
      <c r="B79" s="422"/>
      <c r="C79" s="422"/>
      <c r="D79" s="431"/>
      <c r="E79" s="424"/>
      <c r="G79" s="439" t="s">
        <v>574</v>
      </c>
      <c r="H79" s="422"/>
      <c r="I79" s="422"/>
      <c r="J79" s="422"/>
      <c r="K79" s="422"/>
    </row>
    <row r="80" spans="1:11" ht="50.1" customHeight="1" x14ac:dyDescent="0.25">
      <c r="A80" s="439" t="s">
        <v>575</v>
      </c>
      <c r="B80" s="422"/>
      <c r="C80" s="422"/>
      <c r="D80" s="431"/>
      <c r="E80" s="424"/>
      <c r="G80" s="439" t="s">
        <v>576</v>
      </c>
      <c r="H80" s="422"/>
      <c r="I80" s="422"/>
      <c r="J80" s="422"/>
      <c r="K80" s="422"/>
    </row>
    <row r="81" spans="1:11" ht="50.1" customHeight="1" x14ac:dyDescent="0.25">
      <c r="A81" s="439" t="s">
        <v>577</v>
      </c>
      <c r="B81" s="422"/>
      <c r="C81" s="422"/>
      <c r="D81" s="431"/>
      <c r="E81" s="424"/>
      <c r="G81" s="438" t="s">
        <v>578</v>
      </c>
      <c r="H81" s="421" t="s">
        <v>546</v>
      </c>
      <c r="I81" s="421" t="s">
        <v>481</v>
      </c>
      <c r="J81" s="421"/>
      <c r="K81" s="421" t="s">
        <v>483</v>
      </c>
    </row>
    <row r="82" spans="1:11" ht="50.1" customHeight="1" x14ac:dyDescent="0.25">
      <c r="A82" s="439" t="s">
        <v>579</v>
      </c>
      <c r="B82" s="422"/>
      <c r="C82" s="422"/>
      <c r="D82" s="431"/>
      <c r="E82" s="424"/>
      <c r="G82" s="439" t="s">
        <v>580</v>
      </c>
      <c r="H82" s="422"/>
      <c r="I82" s="422"/>
      <c r="J82" s="422"/>
      <c r="K82" s="422"/>
    </row>
    <row r="83" spans="1:11" ht="50.1" customHeight="1" x14ac:dyDescent="0.25">
      <c r="A83" s="439" t="s">
        <v>954</v>
      </c>
      <c r="B83" s="422"/>
      <c r="C83" s="422"/>
      <c r="D83" s="431"/>
      <c r="E83" s="424"/>
      <c r="G83" s="439" t="s">
        <v>581</v>
      </c>
      <c r="H83" s="422"/>
      <c r="I83" s="422"/>
      <c r="J83" s="422"/>
      <c r="K83" s="422"/>
    </row>
    <row r="84" spans="1:11" ht="50.1" customHeight="1" x14ac:dyDescent="0.25">
      <c r="A84" s="439" t="s">
        <v>955</v>
      </c>
      <c r="B84" s="422"/>
      <c r="C84" s="422"/>
      <c r="D84" s="431"/>
      <c r="E84" s="424"/>
      <c r="G84" s="439" t="s">
        <v>582</v>
      </c>
      <c r="H84" s="422"/>
      <c r="I84" s="422"/>
      <c r="J84" s="422"/>
      <c r="K84" s="422"/>
    </row>
    <row r="85" spans="1:11" ht="50.1" customHeight="1" x14ac:dyDescent="0.25">
      <c r="A85" s="439" t="s">
        <v>956</v>
      </c>
      <c r="B85" s="422"/>
      <c r="C85" s="422"/>
      <c r="D85" s="431"/>
      <c r="E85" s="424"/>
      <c r="G85" s="439" t="s">
        <v>583</v>
      </c>
      <c r="H85" s="422"/>
      <c r="I85" s="422"/>
      <c r="J85" s="422"/>
      <c r="K85" s="422"/>
    </row>
    <row r="86" spans="1:11" ht="50.1" customHeight="1" x14ac:dyDescent="0.25">
      <c r="A86" s="439" t="s">
        <v>957</v>
      </c>
      <c r="B86" s="422"/>
      <c r="C86" s="422"/>
      <c r="D86" s="431"/>
      <c r="E86" s="424"/>
      <c r="G86" s="439" t="s">
        <v>584</v>
      </c>
      <c r="H86" s="422"/>
      <c r="I86" s="422"/>
      <c r="J86" s="422"/>
      <c r="K86" s="422"/>
    </row>
    <row r="87" spans="1:11" ht="50.1" customHeight="1" x14ac:dyDescent="0.25">
      <c r="A87" s="439" t="s">
        <v>585</v>
      </c>
      <c r="B87" s="422"/>
      <c r="C87" s="422"/>
      <c r="D87" s="431"/>
      <c r="E87" s="424"/>
      <c r="G87" s="439" t="s">
        <v>586</v>
      </c>
      <c r="H87" s="422"/>
      <c r="I87" s="422"/>
      <c r="J87" s="422"/>
      <c r="K87" s="422"/>
    </row>
    <row r="88" spans="1:11" ht="50.1" customHeight="1" x14ac:dyDescent="0.25">
      <c r="A88" s="438" t="s">
        <v>520</v>
      </c>
      <c r="B88" s="421" t="s">
        <v>546</v>
      </c>
      <c r="C88" s="421" t="s">
        <v>481</v>
      </c>
      <c r="D88" s="433" t="s">
        <v>587</v>
      </c>
      <c r="E88" s="423" t="s">
        <v>483</v>
      </c>
      <c r="G88" s="446" t="s">
        <v>588</v>
      </c>
      <c r="H88" s="422"/>
      <c r="I88" s="422"/>
      <c r="J88" s="422"/>
      <c r="K88" s="422"/>
    </row>
    <row r="89" spans="1:11" ht="50.1" customHeight="1" x14ac:dyDescent="0.25">
      <c r="A89" s="439" t="s">
        <v>589</v>
      </c>
      <c r="B89" s="422"/>
      <c r="C89" s="422"/>
      <c r="D89" s="431"/>
      <c r="E89" s="424"/>
      <c r="G89" s="439" t="s">
        <v>1086</v>
      </c>
      <c r="H89" s="422"/>
      <c r="I89" s="422"/>
      <c r="J89" s="422"/>
      <c r="K89" s="422"/>
    </row>
    <row r="90" spans="1:11" ht="50.1" customHeight="1" x14ac:dyDescent="0.25">
      <c r="A90" s="439" t="s">
        <v>958</v>
      </c>
      <c r="B90" s="422"/>
      <c r="C90" s="422"/>
      <c r="D90" s="431"/>
      <c r="E90" s="424"/>
      <c r="G90" s="439" t="s">
        <v>590</v>
      </c>
      <c r="H90" s="422"/>
      <c r="I90" s="422"/>
      <c r="J90" s="422"/>
      <c r="K90" s="422"/>
    </row>
    <row r="91" spans="1:11" ht="50.1" customHeight="1" x14ac:dyDescent="0.25">
      <c r="A91" s="439" t="s">
        <v>561</v>
      </c>
      <c r="B91" s="422"/>
      <c r="C91" s="422"/>
      <c r="D91" s="431"/>
      <c r="E91" s="424"/>
      <c r="G91" s="439" t="s">
        <v>591</v>
      </c>
      <c r="H91" s="422"/>
      <c r="I91" s="422"/>
      <c r="J91" s="422"/>
      <c r="K91" s="422"/>
    </row>
    <row r="92" spans="1:11" ht="50.1" customHeight="1" x14ac:dyDescent="0.25">
      <c r="A92" s="439" t="s">
        <v>592</v>
      </c>
      <c r="B92" s="422"/>
      <c r="C92" s="422"/>
      <c r="D92" s="431"/>
      <c r="E92" s="424"/>
      <c r="G92" s="439" t="s">
        <v>593</v>
      </c>
      <c r="H92" s="422"/>
      <c r="I92" s="422"/>
      <c r="J92" s="422"/>
      <c r="K92" s="422"/>
    </row>
    <row r="93" spans="1:11" ht="50.1" customHeight="1" x14ac:dyDescent="0.25">
      <c r="A93" s="445" t="s">
        <v>1177</v>
      </c>
      <c r="B93" s="422"/>
      <c r="C93" s="422"/>
      <c r="D93" s="431"/>
      <c r="E93" s="424"/>
      <c r="G93" s="439" t="s">
        <v>594</v>
      </c>
      <c r="H93" s="422"/>
      <c r="I93" s="422"/>
      <c r="J93" s="422"/>
      <c r="K93" s="422"/>
    </row>
    <row r="94" spans="1:11" ht="50.1" customHeight="1" x14ac:dyDescent="0.25">
      <c r="A94" s="445" t="s">
        <v>1178</v>
      </c>
      <c r="B94" s="422"/>
      <c r="C94" s="422"/>
      <c r="D94" s="431"/>
      <c r="E94" s="424"/>
      <c r="G94" s="438" t="s">
        <v>595</v>
      </c>
      <c r="H94" s="421" t="s">
        <v>596</v>
      </c>
      <c r="I94" s="421" t="s">
        <v>481</v>
      </c>
      <c r="J94" s="421" t="s">
        <v>482</v>
      </c>
      <c r="K94" s="421" t="s">
        <v>483</v>
      </c>
    </row>
    <row r="95" spans="1:11" ht="50.1" customHeight="1" x14ac:dyDescent="0.25">
      <c r="A95" s="439" t="s">
        <v>597</v>
      </c>
      <c r="B95" s="422"/>
      <c r="C95" s="422"/>
      <c r="D95" s="431"/>
      <c r="E95" s="424"/>
      <c r="G95" s="439" t="s">
        <v>598</v>
      </c>
      <c r="H95" s="422"/>
      <c r="I95" s="422"/>
      <c r="J95" s="422"/>
      <c r="K95" s="422"/>
    </row>
    <row r="96" spans="1:11" ht="50.1" customHeight="1" x14ac:dyDescent="0.25">
      <c r="A96" s="439" t="s">
        <v>599</v>
      </c>
      <c r="B96" s="422"/>
      <c r="C96" s="422"/>
      <c r="D96" s="431"/>
      <c r="E96" s="424"/>
      <c r="G96" s="439" t="s">
        <v>600</v>
      </c>
      <c r="H96" s="422"/>
      <c r="I96" s="422"/>
      <c r="J96" s="422"/>
      <c r="K96" s="422"/>
    </row>
    <row r="97" spans="1:11" ht="50.1" customHeight="1" x14ac:dyDescent="0.25">
      <c r="A97" s="439" t="s">
        <v>601</v>
      </c>
      <c r="B97" s="422"/>
      <c r="C97" s="422"/>
      <c r="D97" s="431"/>
      <c r="E97" s="424"/>
      <c r="G97" s="439" t="s">
        <v>602</v>
      </c>
      <c r="H97" s="422"/>
      <c r="I97" s="422"/>
      <c r="J97" s="422"/>
      <c r="K97" s="422"/>
    </row>
    <row r="98" spans="1:11" ht="50.1" customHeight="1" x14ac:dyDescent="0.25">
      <c r="A98" s="439" t="s">
        <v>959</v>
      </c>
      <c r="B98" s="422"/>
      <c r="C98" s="422"/>
      <c r="D98" s="431"/>
      <c r="E98" s="424"/>
      <c r="G98" s="439" t="s">
        <v>960</v>
      </c>
      <c r="H98" s="422"/>
      <c r="I98" s="422"/>
      <c r="J98" s="422"/>
      <c r="K98" s="422"/>
    </row>
    <row r="99" spans="1:11" ht="50.1" customHeight="1" x14ac:dyDescent="0.25">
      <c r="A99" s="445" t="s">
        <v>603</v>
      </c>
      <c r="B99" s="422"/>
      <c r="C99" s="422"/>
      <c r="D99" s="431"/>
      <c r="E99" s="424"/>
      <c r="G99" s="439" t="s">
        <v>604</v>
      </c>
      <c r="H99" s="422"/>
      <c r="I99" s="422"/>
      <c r="J99" s="422"/>
      <c r="K99" s="422"/>
    </row>
    <row r="100" spans="1:11" ht="50.1" customHeight="1" x14ac:dyDescent="0.25">
      <c r="A100" s="439" t="s">
        <v>605</v>
      </c>
      <c r="B100" s="422"/>
      <c r="C100" s="422"/>
      <c r="D100" s="431"/>
      <c r="E100" s="424"/>
      <c r="G100" s="447" t="s">
        <v>1471</v>
      </c>
      <c r="H100" s="419"/>
      <c r="I100" s="419"/>
      <c r="J100" s="419"/>
      <c r="K100" s="419"/>
    </row>
    <row r="101" spans="1:11" ht="50.1" customHeight="1" x14ac:dyDescent="0.25">
      <c r="A101" s="439" t="s">
        <v>676</v>
      </c>
      <c r="B101" s="432"/>
      <c r="C101" s="422"/>
      <c r="D101" s="431"/>
      <c r="E101" s="424"/>
      <c r="G101" s="684"/>
      <c r="H101" s="685"/>
      <c r="I101" s="685"/>
      <c r="J101" s="685"/>
      <c r="K101" s="686"/>
    </row>
    <row r="102" spans="1:11" ht="50.1" customHeight="1" x14ac:dyDescent="0.25">
      <c r="A102" s="439" t="s">
        <v>677</v>
      </c>
      <c r="B102" s="432"/>
      <c r="C102" s="422"/>
      <c r="D102" s="431"/>
      <c r="E102" s="424"/>
      <c r="G102" s="448"/>
      <c r="H102" s="449"/>
      <c r="I102" s="449"/>
      <c r="J102" s="449"/>
      <c r="K102" s="450"/>
    </row>
    <row r="103" spans="1:11" ht="50.1" customHeight="1" x14ac:dyDescent="0.25">
      <c r="B103" s="435"/>
      <c r="C103" s="435"/>
      <c r="D103" s="435"/>
      <c r="E103" s="435"/>
      <c r="G103" s="448"/>
      <c r="H103" s="449"/>
      <c r="I103" s="449"/>
      <c r="J103" s="449"/>
      <c r="K103" s="450"/>
    </row>
    <row r="104" spans="1:11" ht="50.1" customHeight="1" x14ac:dyDescent="0.25">
      <c r="B104" s="435"/>
      <c r="C104" s="435"/>
      <c r="D104" s="435"/>
      <c r="E104" s="435"/>
      <c r="G104" s="451"/>
      <c r="H104" s="452"/>
      <c r="I104" s="452"/>
      <c r="J104" s="452"/>
      <c r="K104" s="453"/>
    </row>
    <row r="105" spans="1:11" ht="50.1" customHeight="1" x14ac:dyDescent="0.25">
      <c r="B105" s="435"/>
      <c r="C105" s="435"/>
      <c r="D105" s="435"/>
      <c r="E105" s="435"/>
      <c r="H105" s="454"/>
      <c r="I105" s="454"/>
      <c r="J105" s="454"/>
      <c r="K105" s="454"/>
    </row>
    <row r="106" spans="1:11" ht="50.1" customHeight="1" x14ac:dyDescent="0.25">
      <c r="B106" s="435"/>
      <c r="C106" s="435"/>
      <c r="D106" s="435"/>
      <c r="E106" s="435"/>
      <c r="H106" s="454"/>
      <c r="I106" s="454"/>
      <c r="J106" s="454"/>
      <c r="K106" s="454"/>
    </row>
    <row r="107" spans="1:11" ht="50.1" customHeight="1" x14ac:dyDescent="0.25">
      <c r="B107" s="435"/>
      <c r="C107" s="435"/>
      <c r="D107" s="435"/>
      <c r="E107" s="435"/>
      <c r="H107" s="454"/>
      <c r="I107" s="454"/>
      <c r="J107" s="454"/>
      <c r="K107" s="454"/>
    </row>
    <row r="108" spans="1:11" ht="50.1" customHeight="1" x14ac:dyDescent="0.25">
      <c r="B108" s="435"/>
      <c r="C108" s="435"/>
      <c r="D108" s="435"/>
      <c r="E108" s="435"/>
      <c r="H108" s="454"/>
      <c r="I108" s="454"/>
      <c r="J108" s="454"/>
      <c r="K108" s="454"/>
    </row>
    <row r="109" spans="1:11" ht="50.1" customHeight="1" x14ac:dyDescent="0.25">
      <c r="B109" s="435"/>
      <c r="C109" s="435"/>
      <c r="D109" s="435"/>
      <c r="E109" s="435"/>
      <c r="H109" s="454"/>
      <c r="I109" s="454"/>
      <c r="J109" s="454"/>
      <c r="K109" s="454"/>
    </row>
    <row r="110" spans="1:11" ht="50.1" customHeight="1" x14ac:dyDescent="0.25">
      <c r="B110" s="435"/>
      <c r="C110" s="435"/>
      <c r="D110" s="435"/>
      <c r="E110" s="435"/>
      <c r="H110" s="454"/>
      <c r="I110" s="454"/>
      <c r="J110" s="454"/>
      <c r="K110" s="454"/>
    </row>
    <row r="111" spans="1:11" ht="50.1" customHeight="1" x14ac:dyDescent="0.25">
      <c r="B111" s="435"/>
      <c r="C111" s="435"/>
      <c r="D111" s="435"/>
      <c r="E111" s="435"/>
      <c r="H111" s="454"/>
      <c r="I111" s="454"/>
      <c r="J111" s="454"/>
      <c r="K111" s="454"/>
    </row>
    <row r="112" spans="1:11" ht="50.1" customHeight="1" x14ac:dyDescent="0.25">
      <c r="B112" s="435"/>
      <c r="C112" s="435"/>
      <c r="D112" s="435"/>
      <c r="E112" s="435"/>
      <c r="H112" s="454"/>
      <c r="I112" s="454"/>
      <c r="J112" s="454"/>
      <c r="K112" s="454"/>
    </row>
    <row r="113" spans="7:11" s="435" customFormat="1" ht="50.1" customHeight="1" x14ac:dyDescent="0.25">
      <c r="G113" s="436"/>
      <c r="H113" s="454"/>
      <c r="I113" s="454"/>
      <c r="J113" s="454"/>
      <c r="K113" s="454"/>
    </row>
    <row r="114" spans="7:11" s="435" customFormat="1" ht="50.1" customHeight="1" x14ac:dyDescent="0.25">
      <c r="G114" s="436"/>
    </row>
    <row r="115" spans="7:11" s="435" customFormat="1" ht="50.1" customHeight="1" x14ac:dyDescent="0.25">
      <c r="G115" s="436"/>
    </row>
    <row r="116" spans="7:11" s="435" customFormat="1" ht="50.1" customHeight="1" x14ac:dyDescent="0.25">
      <c r="G116" s="436"/>
    </row>
    <row r="117" spans="7:11" s="435" customFormat="1" ht="50.1" customHeight="1" x14ac:dyDescent="0.25">
      <c r="G117" s="436"/>
    </row>
    <row r="118" spans="7:11" s="435" customFormat="1" ht="50.1" customHeight="1" x14ac:dyDescent="0.25">
      <c r="G118" s="436"/>
    </row>
    <row r="119" spans="7:11" s="435" customFormat="1" ht="50.1" customHeight="1" x14ac:dyDescent="0.25">
      <c r="G119" s="436"/>
    </row>
    <row r="120" spans="7:11" s="435" customFormat="1" ht="50.1" customHeight="1" x14ac:dyDescent="0.25">
      <c r="G120" s="436"/>
    </row>
    <row r="121" spans="7:11" s="435" customFormat="1" ht="50.1" customHeight="1" x14ac:dyDescent="0.25">
      <c r="G121" s="436"/>
    </row>
    <row r="122" spans="7:11" s="435" customFormat="1" ht="50.1" customHeight="1" x14ac:dyDescent="0.25">
      <c r="G122" s="436"/>
    </row>
    <row r="123" spans="7:11" s="435" customFormat="1" ht="50.1" customHeight="1" x14ac:dyDescent="0.25">
      <c r="G123" s="436"/>
    </row>
    <row r="124" spans="7:11" s="435" customFormat="1" ht="50.1" customHeight="1" x14ac:dyDescent="0.25">
      <c r="G124" s="436"/>
    </row>
    <row r="125" spans="7:11" s="435" customFormat="1" ht="50.1" customHeight="1" x14ac:dyDescent="0.25">
      <c r="G125" s="436"/>
    </row>
    <row r="126" spans="7:11" s="435" customFormat="1" ht="50.1" customHeight="1" x14ac:dyDescent="0.25">
      <c r="G126" s="436"/>
    </row>
    <row r="127" spans="7:11" s="435" customFormat="1" ht="50.1" customHeight="1" x14ac:dyDescent="0.25">
      <c r="G127" s="436"/>
    </row>
    <row r="128" spans="7:11" s="435" customFormat="1" ht="50.1" customHeight="1" x14ac:dyDescent="0.25">
      <c r="G128" s="436"/>
    </row>
    <row r="129" spans="7:7" s="435" customFormat="1" ht="50.1" customHeight="1" x14ac:dyDescent="0.25">
      <c r="G129" s="436"/>
    </row>
    <row r="130" spans="7:7" s="435" customFormat="1" ht="50.1" customHeight="1" x14ac:dyDescent="0.25">
      <c r="G130" s="436"/>
    </row>
    <row r="131" spans="7:7" s="435" customFormat="1" ht="50.1" customHeight="1" x14ac:dyDescent="0.25">
      <c r="G131" s="436"/>
    </row>
    <row r="132" spans="7:7" s="435" customFormat="1" ht="50.1" customHeight="1" x14ac:dyDescent="0.25">
      <c r="G132" s="436"/>
    </row>
    <row r="133" spans="7:7" s="435" customFormat="1" ht="50.1" customHeight="1" x14ac:dyDescent="0.25">
      <c r="G133" s="436"/>
    </row>
    <row r="134" spans="7:7" s="435" customFormat="1" ht="50.1" customHeight="1" x14ac:dyDescent="0.25">
      <c r="G134" s="436"/>
    </row>
    <row r="135" spans="7:7" s="435" customFormat="1" ht="50.1" customHeight="1" x14ac:dyDescent="0.25">
      <c r="G135" s="436"/>
    </row>
    <row r="136" spans="7:7" s="435" customFormat="1" ht="50.1" customHeight="1" x14ac:dyDescent="0.25">
      <c r="G136" s="436"/>
    </row>
    <row r="137" spans="7:7" s="435" customFormat="1" ht="50.1" customHeight="1" x14ac:dyDescent="0.25">
      <c r="G137" s="436"/>
    </row>
    <row r="138" spans="7:7" s="435" customFormat="1" ht="50.1" customHeight="1" x14ac:dyDescent="0.25">
      <c r="G138" s="436"/>
    </row>
    <row r="139" spans="7:7" s="435" customFormat="1" ht="50.1" customHeight="1" x14ac:dyDescent="0.25">
      <c r="G139" s="436"/>
    </row>
    <row r="140" spans="7:7" s="435" customFormat="1" ht="50.1" customHeight="1" x14ac:dyDescent="0.25">
      <c r="G140" s="436"/>
    </row>
    <row r="141" spans="7:7" s="435" customFormat="1" ht="50.1" customHeight="1" x14ac:dyDescent="0.25">
      <c r="G141" s="436"/>
    </row>
    <row r="142" spans="7:7" s="435" customFormat="1" ht="50.1" customHeight="1" x14ac:dyDescent="0.25">
      <c r="G142" s="436"/>
    </row>
    <row r="143" spans="7:7" s="435" customFormat="1" ht="50.1" customHeight="1" x14ac:dyDescent="0.25">
      <c r="G143" s="436"/>
    </row>
    <row r="144" spans="7:7" s="435" customFormat="1" ht="50.1" customHeight="1" x14ac:dyDescent="0.25">
      <c r="G144" s="436"/>
    </row>
    <row r="145" spans="7:7" s="435" customFormat="1" ht="50.1" customHeight="1" x14ac:dyDescent="0.25">
      <c r="G145" s="436"/>
    </row>
    <row r="146" spans="7:7" s="435" customFormat="1" ht="50.1" customHeight="1" x14ac:dyDescent="0.25">
      <c r="G146" s="436"/>
    </row>
    <row r="147" spans="7:7" s="435" customFormat="1" ht="50.1" customHeight="1" x14ac:dyDescent="0.25">
      <c r="G147" s="436"/>
    </row>
    <row r="148" spans="7:7" s="435" customFormat="1" ht="50.1" customHeight="1" x14ac:dyDescent="0.25">
      <c r="G148" s="436"/>
    </row>
    <row r="149" spans="7:7" s="435" customFormat="1" ht="50.1" customHeight="1" x14ac:dyDescent="0.25">
      <c r="G149" s="436"/>
    </row>
    <row r="150" spans="7:7" s="435" customFormat="1" ht="50.1" customHeight="1" x14ac:dyDescent="0.25">
      <c r="G150" s="436"/>
    </row>
    <row r="151" spans="7:7" s="435" customFormat="1" ht="50.1" customHeight="1" x14ac:dyDescent="0.25">
      <c r="G151" s="436"/>
    </row>
    <row r="152" spans="7:7" s="435" customFormat="1" ht="50.1" customHeight="1" x14ac:dyDescent="0.25">
      <c r="G152" s="436"/>
    </row>
    <row r="153" spans="7:7" s="435" customFormat="1" ht="50.1" customHeight="1" x14ac:dyDescent="0.25">
      <c r="G153" s="436"/>
    </row>
    <row r="154" spans="7:7" s="435" customFormat="1" ht="50.1" customHeight="1" x14ac:dyDescent="0.25">
      <c r="G154" s="436"/>
    </row>
    <row r="155" spans="7:7" s="435" customFormat="1" ht="50.1" customHeight="1" x14ac:dyDescent="0.25">
      <c r="G155" s="436"/>
    </row>
    <row r="156" spans="7:7" s="435" customFormat="1" ht="50.1" customHeight="1" x14ac:dyDescent="0.25">
      <c r="G156" s="436"/>
    </row>
    <row r="157" spans="7:7" s="435" customFormat="1" ht="50.1" customHeight="1" x14ac:dyDescent="0.25">
      <c r="G157" s="436"/>
    </row>
    <row r="158" spans="7:7" s="435" customFormat="1" ht="50.1" customHeight="1" x14ac:dyDescent="0.25">
      <c r="G158" s="436"/>
    </row>
    <row r="159" spans="7:7" s="435" customFormat="1" ht="50.1" customHeight="1" x14ac:dyDescent="0.25">
      <c r="G159" s="436"/>
    </row>
    <row r="160" spans="7:7" s="435" customFormat="1" ht="50.1" customHeight="1" x14ac:dyDescent="0.25">
      <c r="G160" s="436"/>
    </row>
    <row r="161" spans="7:7" s="435" customFormat="1" ht="50.1" customHeight="1" x14ac:dyDescent="0.25">
      <c r="G161" s="436"/>
    </row>
    <row r="162" spans="7:7" s="435" customFormat="1" ht="50.1" customHeight="1" x14ac:dyDescent="0.25">
      <c r="G162" s="436"/>
    </row>
    <row r="163" spans="7:7" s="435" customFormat="1" ht="50.1" customHeight="1" x14ac:dyDescent="0.25">
      <c r="G163" s="436"/>
    </row>
    <row r="164" spans="7:7" s="435" customFormat="1" ht="50.1" customHeight="1" x14ac:dyDescent="0.25">
      <c r="G164" s="436"/>
    </row>
    <row r="165" spans="7:7" s="435" customFormat="1" ht="50.1" customHeight="1" x14ac:dyDescent="0.25">
      <c r="G165" s="436"/>
    </row>
    <row r="166" spans="7:7" s="435" customFormat="1" ht="50.1" customHeight="1" x14ac:dyDescent="0.25">
      <c r="G166" s="436"/>
    </row>
    <row r="167" spans="7:7" s="435" customFormat="1" ht="50.1" customHeight="1" x14ac:dyDescent="0.25">
      <c r="G167" s="436"/>
    </row>
    <row r="168" spans="7:7" s="435" customFormat="1" ht="50.1" customHeight="1" x14ac:dyDescent="0.25">
      <c r="G168" s="436"/>
    </row>
    <row r="169" spans="7:7" s="435" customFormat="1" ht="50.1" customHeight="1" x14ac:dyDescent="0.25">
      <c r="G169" s="436"/>
    </row>
    <row r="170" spans="7:7" s="435" customFormat="1" ht="50.1" customHeight="1" x14ac:dyDescent="0.25">
      <c r="G170" s="436"/>
    </row>
    <row r="171" spans="7:7" s="435" customFormat="1" ht="50.1" customHeight="1" x14ac:dyDescent="0.25">
      <c r="G171" s="436"/>
    </row>
    <row r="172" spans="7:7" s="435" customFormat="1" ht="50.1" customHeight="1" x14ac:dyDescent="0.25">
      <c r="G172" s="436"/>
    </row>
    <row r="173" spans="7:7" s="435" customFormat="1" ht="50.1" customHeight="1" x14ac:dyDescent="0.25">
      <c r="G173" s="436"/>
    </row>
    <row r="174" spans="7:7" s="435" customFormat="1" ht="50.1" customHeight="1" x14ac:dyDescent="0.25">
      <c r="G174" s="436"/>
    </row>
    <row r="175" spans="7:7" s="435" customFormat="1" ht="50.1" customHeight="1" x14ac:dyDescent="0.25">
      <c r="G175" s="436"/>
    </row>
    <row r="176" spans="7:7" s="435" customFormat="1" ht="50.1" customHeight="1" x14ac:dyDescent="0.25">
      <c r="G176" s="436"/>
    </row>
    <row r="177" spans="7:7" s="435" customFormat="1" ht="50.1" customHeight="1" x14ac:dyDescent="0.25">
      <c r="G177" s="436"/>
    </row>
    <row r="178" spans="7:7" s="435" customFormat="1" ht="50.1" customHeight="1" x14ac:dyDescent="0.25">
      <c r="G178" s="436"/>
    </row>
    <row r="179" spans="7:7" s="435" customFormat="1" ht="50.1" customHeight="1" x14ac:dyDescent="0.25">
      <c r="G179" s="436"/>
    </row>
    <row r="180" spans="7:7" s="435" customFormat="1" ht="50.1" customHeight="1" x14ac:dyDescent="0.25">
      <c r="G180" s="436"/>
    </row>
    <row r="181" spans="7:7" s="435" customFormat="1" ht="50.1" customHeight="1" x14ac:dyDescent="0.25">
      <c r="G181" s="436"/>
    </row>
    <row r="182" spans="7:7" s="435" customFormat="1" ht="50.1" customHeight="1" x14ac:dyDescent="0.25">
      <c r="G182" s="436"/>
    </row>
    <row r="183" spans="7:7" s="435" customFormat="1" ht="50.1" customHeight="1" x14ac:dyDescent="0.25">
      <c r="G183" s="436"/>
    </row>
    <row r="184" spans="7:7" s="435" customFormat="1" ht="50.1" customHeight="1" x14ac:dyDescent="0.25">
      <c r="G184" s="436"/>
    </row>
    <row r="185" spans="7:7" s="435" customFormat="1" ht="50.1" customHeight="1" x14ac:dyDescent="0.25">
      <c r="G185" s="436"/>
    </row>
    <row r="186" spans="7:7" s="435" customFormat="1" ht="50.1" customHeight="1" x14ac:dyDescent="0.25">
      <c r="G186" s="436"/>
    </row>
    <row r="187" spans="7:7" s="435" customFormat="1" ht="50.1" customHeight="1" x14ac:dyDescent="0.25">
      <c r="G187" s="436"/>
    </row>
    <row r="188" spans="7:7" s="435" customFormat="1" ht="50.1" customHeight="1" x14ac:dyDescent="0.25">
      <c r="G188" s="436"/>
    </row>
    <row r="189" spans="7:7" s="435" customFormat="1" ht="50.1" customHeight="1" x14ac:dyDescent="0.25">
      <c r="G189" s="436"/>
    </row>
    <row r="190" spans="7:7" s="435" customFormat="1" ht="50.1" customHeight="1" x14ac:dyDescent="0.25">
      <c r="G190" s="436"/>
    </row>
    <row r="191" spans="7:7" s="435" customFormat="1" ht="50.1" customHeight="1" x14ac:dyDescent="0.25">
      <c r="G191" s="436"/>
    </row>
    <row r="192" spans="7:7" s="435" customFormat="1" ht="50.1" customHeight="1" x14ac:dyDescent="0.25">
      <c r="G192" s="436"/>
    </row>
    <row r="193" spans="7:7" s="435" customFormat="1" ht="50.1" customHeight="1" x14ac:dyDescent="0.25">
      <c r="G193" s="436"/>
    </row>
    <row r="194" spans="7:7" s="435" customFormat="1" ht="50.1" customHeight="1" x14ac:dyDescent="0.25">
      <c r="G194" s="436"/>
    </row>
    <row r="195" spans="7:7" s="435" customFormat="1" ht="50.1" customHeight="1" x14ac:dyDescent="0.25">
      <c r="G195" s="436"/>
    </row>
    <row r="196" spans="7:7" s="435" customFormat="1" ht="50.1" customHeight="1" x14ac:dyDescent="0.25">
      <c r="G196" s="436"/>
    </row>
    <row r="197" spans="7:7" s="435" customFormat="1" ht="50.1" customHeight="1" x14ac:dyDescent="0.25">
      <c r="G197" s="436"/>
    </row>
    <row r="198" spans="7:7" s="435" customFormat="1" ht="50.1" customHeight="1" x14ac:dyDescent="0.25">
      <c r="G198" s="436"/>
    </row>
    <row r="199" spans="7:7" s="435" customFormat="1" ht="50.1" customHeight="1" x14ac:dyDescent="0.25">
      <c r="G199" s="436"/>
    </row>
    <row r="200" spans="7:7" s="435" customFormat="1" ht="50.1" customHeight="1" x14ac:dyDescent="0.25">
      <c r="G200" s="436"/>
    </row>
    <row r="201" spans="7:7" s="435" customFormat="1" ht="50.1" customHeight="1" x14ac:dyDescent="0.25">
      <c r="G201" s="436"/>
    </row>
    <row r="202" spans="7:7" s="435" customFormat="1" ht="50.1" customHeight="1" x14ac:dyDescent="0.25">
      <c r="G202" s="436"/>
    </row>
    <row r="203" spans="7:7" s="435" customFormat="1" ht="50.1" customHeight="1" x14ac:dyDescent="0.25">
      <c r="G203" s="436"/>
    </row>
    <row r="204" spans="7:7" s="435" customFormat="1" ht="50.1" customHeight="1" x14ac:dyDescent="0.25">
      <c r="G204" s="436"/>
    </row>
    <row r="205" spans="7:7" s="435" customFormat="1" ht="50.1" customHeight="1" x14ac:dyDescent="0.25">
      <c r="G205" s="436"/>
    </row>
    <row r="206" spans="7:7" s="435" customFormat="1" ht="50.1" customHeight="1" x14ac:dyDescent="0.25">
      <c r="G206" s="436"/>
    </row>
    <row r="207" spans="7:7" s="435" customFormat="1" ht="50.1" customHeight="1" x14ac:dyDescent="0.25">
      <c r="G207" s="436"/>
    </row>
    <row r="208" spans="7:7" s="435" customFormat="1" ht="50.1" customHeight="1" x14ac:dyDescent="0.25">
      <c r="G208" s="436"/>
    </row>
    <row r="209" spans="1:5" ht="50.1" customHeight="1" x14ac:dyDescent="0.25">
      <c r="B209" s="435"/>
      <c r="C209" s="435"/>
      <c r="D209" s="435"/>
      <c r="E209" s="435"/>
    </row>
    <row r="210" spans="1:5" ht="50.1" customHeight="1" x14ac:dyDescent="0.25">
      <c r="B210" s="435"/>
      <c r="C210" s="435"/>
      <c r="D210" s="435"/>
      <c r="E210" s="435"/>
    </row>
    <row r="211" spans="1:5" ht="50.1" customHeight="1" x14ac:dyDescent="0.25">
      <c r="B211" s="435"/>
      <c r="C211" s="435"/>
      <c r="D211" s="435"/>
      <c r="E211" s="435"/>
    </row>
    <row r="212" spans="1:5" ht="50.1" customHeight="1" x14ac:dyDescent="0.25">
      <c r="B212" s="435"/>
      <c r="C212" s="435"/>
      <c r="D212" s="435"/>
      <c r="E212" s="435"/>
    </row>
    <row r="213" spans="1:5" ht="50.1" customHeight="1" x14ac:dyDescent="0.25">
      <c r="B213" s="435"/>
      <c r="C213" s="435"/>
      <c r="D213" s="435"/>
      <c r="E213" s="435"/>
    </row>
    <row r="214" spans="1:5" ht="50.1" customHeight="1" x14ac:dyDescent="0.25">
      <c r="B214" s="435"/>
      <c r="C214" s="435"/>
      <c r="D214" s="435"/>
      <c r="E214" s="435"/>
    </row>
    <row r="215" spans="1:5" ht="50.1" customHeight="1" x14ac:dyDescent="0.25">
      <c r="B215" s="435"/>
      <c r="C215" s="435"/>
      <c r="D215" s="435"/>
      <c r="E215" s="435"/>
    </row>
    <row r="216" spans="1:5" ht="50.1" customHeight="1" x14ac:dyDescent="0.25">
      <c r="A216" s="436"/>
      <c r="B216" s="454"/>
      <c r="C216" s="454"/>
      <c r="D216" s="454"/>
      <c r="E216" s="454"/>
    </row>
    <row r="217" spans="1:5" ht="50.1" customHeight="1" x14ac:dyDescent="0.25">
      <c r="A217" s="436"/>
      <c r="B217" s="454"/>
      <c r="C217" s="454"/>
      <c r="D217" s="454"/>
      <c r="E217" s="454"/>
    </row>
    <row r="218" spans="1:5" ht="50.1" customHeight="1" x14ac:dyDescent="0.25">
      <c r="A218" s="436"/>
      <c r="B218" s="454"/>
      <c r="C218" s="454"/>
      <c r="D218" s="454"/>
      <c r="E218" s="454"/>
    </row>
    <row r="219" spans="1:5" ht="50.1" customHeight="1" x14ac:dyDescent="0.25">
      <c r="A219" s="436"/>
      <c r="B219" s="454"/>
      <c r="C219" s="454"/>
      <c r="D219" s="454"/>
      <c r="E219" s="454"/>
    </row>
    <row r="220" spans="1:5" ht="50.1" customHeight="1" x14ac:dyDescent="0.25">
      <c r="A220" s="436"/>
      <c r="B220" s="454"/>
      <c r="C220" s="454"/>
      <c r="D220" s="454"/>
      <c r="E220" s="454"/>
    </row>
    <row r="221" spans="1:5" ht="50.1" customHeight="1" x14ac:dyDescent="0.25">
      <c r="A221" s="436"/>
      <c r="B221" s="454"/>
      <c r="C221" s="454"/>
      <c r="D221" s="454"/>
      <c r="E221" s="454"/>
    </row>
    <row r="222" spans="1:5" ht="50.1" customHeight="1" x14ac:dyDescent="0.25">
      <c r="A222" s="436"/>
      <c r="B222" s="454"/>
      <c r="C222" s="454"/>
      <c r="D222" s="454"/>
      <c r="E222" s="454"/>
    </row>
    <row r="223" spans="1:5" ht="50.1" customHeight="1" x14ac:dyDescent="0.25">
      <c r="A223" s="436"/>
      <c r="B223" s="454"/>
      <c r="C223" s="454"/>
      <c r="D223" s="454"/>
      <c r="E223" s="454"/>
    </row>
    <row r="224" spans="1:5" ht="50.1" customHeight="1" x14ac:dyDescent="0.25">
      <c r="A224" s="436"/>
      <c r="B224" s="454"/>
      <c r="C224" s="454"/>
      <c r="D224" s="454"/>
      <c r="E224" s="454"/>
    </row>
    <row r="225" spans="1:5" ht="50.1" customHeight="1" x14ac:dyDescent="0.25">
      <c r="A225" s="436"/>
      <c r="B225" s="454"/>
      <c r="C225" s="454"/>
      <c r="D225" s="454"/>
      <c r="E225" s="454"/>
    </row>
    <row r="226" spans="1:5" ht="50.1" customHeight="1" x14ac:dyDescent="0.25">
      <c r="A226" s="682"/>
      <c r="B226" s="683"/>
      <c r="C226" s="683"/>
      <c r="D226" s="683"/>
      <c r="E226" s="683"/>
    </row>
    <row r="227" spans="1:5" ht="50.1" customHeight="1" x14ac:dyDescent="0.25">
      <c r="A227" s="682"/>
      <c r="B227" s="683"/>
      <c r="C227" s="683"/>
      <c r="D227" s="683"/>
      <c r="E227" s="683"/>
    </row>
  </sheetData>
  <sheetProtection algorithmName="SHA-512" hashValue="NORC08WL0/2bP5mpTVFUFLOFMCdhZIFDiGwvaI0ezgww9Pkpt5O9wyE0iy1L2qG12xZRkpEyCvdtmklWkmAFEg==" saltValue="sjcB4RFfDbVu4rjTY9DeGg==" spinCount="100000" sheet="1" objects="1" scenarios="1"/>
  <mergeCells count="5">
    <mergeCell ref="A4:E4"/>
    <mergeCell ref="A54:E54"/>
    <mergeCell ref="A227:E227"/>
    <mergeCell ref="A226:E226"/>
    <mergeCell ref="G101:K101"/>
  </mergeCells>
  <hyperlinks>
    <hyperlink ref="A2" location="'Welcome Page'!A1" display="Welcome Page" xr:uid="{00000000-0004-0000-0D00-000000000000}"/>
  </hyperlinks>
  <printOptions gridLines="1"/>
  <pageMargins left="0.70866141732283472" right="0.70866141732283472" top="0.74803149606299213" bottom="0.74803149606299213" header="0.31496062992125984" footer="0.31496062992125984"/>
  <pageSetup scale="27" fitToWidth="2" fitToHeight="2" orientation="portrait" r:id="rId1"/>
  <rowBreaks count="1" manualBreakCount="1">
    <brk id="53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_SCRIPT_14"/>
  <dimension ref="A1:H65"/>
  <sheetViews>
    <sheetView showGridLines="0" zoomScaleNormal="100" workbookViewId="0">
      <selection activeCell="H1" sqref="H1"/>
    </sheetView>
  </sheetViews>
  <sheetFormatPr defaultColWidth="11.44140625" defaultRowHeight="15" x14ac:dyDescent="0.25"/>
  <cols>
    <col min="1" max="1" width="11" style="391" bestFit="1" customWidth="1"/>
    <col min="2" max="2" width="30.6640625" style="456" bestFit="1" customWidth="1"/>
    <col min="3" max="3" width="11.33203125" style="391" bestFit="1" customWidth="1"/>
    <col min="4" max="4" width="5.6640625" style="15" customWidth="1"/>
    <col min="5" max="5" width="5.6640625" style="15" hidden="1" customWidth="1"/>
    <col min="6" max="6" width="8.44140625" style="458" bestFit="1" customWidth="1"/>
    <col min="7" max="7" width="8.44140625" style="458" hidden="1" customWidth="1"/>
    <col min="8" max="8" width="13.33203125" style="76" bestFit="1" customWidth="1"/>
    <col min="9" max="251" width="9.109375" style="76" customWidth="1"/>
    <col min="252" max="252" width="10.6640625" style="76" customWidth="1"/>
    <col min="253" max="253" width="48.33203125" style="76" bestFit="1" customWidth="1"/>
    <col min="254" max="254" width="15.5546875" style="76" bestFit="1" customWidth="1"/>
    <col min="255" max="255" width="10.6640625" style="76" customWidth="1"/>
    <col min="256" max="257" width="9.109375" style="76" customWidth="1"/>
    <col min="258" max="16384" width="11.44140625" style="76"/>
  </cols>
  <sheetData>
    <row r="1" spans="1:8" ht="20.100000000000001" customHeight="1" x14ac:dyDescent="0.25">
      <c r="A1" s="688" t="s">
        <v>100</v>
      </c>
      <c r="B1" s="688" t="s">
        <v>606</v>
      </c>
      <c r="C1" s="689" t="s">
        <v>607</v>
      </c>
      <c r="D1" s="691" t="s">
        <v>2</v>
      </c>
      <c r="E1" s="83"/>
      <c r="F1" s="687" t="s">
        <v>55</v>
      </c>
      <c r="G1" s="687" t="s">
        <v>1462</v>
      </c>
    </row>
    <row r="2" spans="1:8" ht="20.100000000000001" customHeight="1" x14ac:dyDescent="0.25">
      <c r="A2" s="688"/>
      <c r="B2" s="688"/>
      <c r="C2" s="690"/>
      <c r="D2" s="692"/>
      <c r="E2" s="535"/>
      <c r="F2" s="687"/>
      <c r="G2" s="687"/>
    </row>
    <row r="3" spans="1:8" ht="20.100000000000001" customHeight="1" x14ac:dyDescent="0.25">
      <c r="A3" s="590">
        <v>5516</v>
      </c>
      <c r="B3" s="467" t="s">
        <v>608</v>
      </c>
      <c r="C3" s="260" t="s">
        <v>1113</v>
      </c>
      <c r="D3" s="61"/>
      <c r="E3" s="61"/>
      <c r="F3" s="374">
        <v>38</v>
      </c>
      <c r="G3" s="374">
        <f>F3*D3</f>
        <v>0</v>
      </c>
      <c r="H3" s="82"/>
    </row>
    <row r="4" spans="1:8" ht="20.100000000000001" customHeight="1" x14ac:dyDescent="0.25">
      <c r="A4" s="590">
        <v>5726</v>
      </c>
      <c r="B4" s="467" t="s">
        <v>609</v>
      </c>
      <c r="C4" s="260" t="s">
        <v>1159</v>
      </c>
      <c r="D4" s="61"/>
      <c r="E4" s="61"/>
      <c r="F4" s="374">
        <v>24.9</v>
      </c>
      <c r="G4" s="374">
        <f t="shared" ref="G4:G62" si="0">F4*D4</f>
        <v>0</v>
      </c>
      <c r="H4" s="82"/>
    </row>
    <row r="5" spans="1:8" ht="20.100000000000001" customHeight="1" x14ac:dyDescent="0.25">
      <c r="A5" s="590">
        <v>4431</v>
      </c>
      <c r="B5" s="467" t="s">
        <v>746</v>
      </c>
      <c r="C5" s="260" t="s">
        <v>1159</v>
      </c>
      <c r="D5" s="61"/>
      <c r="E5" s="61"/>
      <c r="F5" s="374">
        <v>42</v>
      </c>
      <c r="G5" s="374">
        <f t="shared" si="0"/>
        <v>0</v>
      </c>
      <c r="H5" s="82"/>
    </row>
    <row r="6" spans="1:8" ht="20.100000000000001" customHeight="1" x14ac:dyDescent="0.25">
      <c r="A6" s="590">
        <v>5529</v>
      </c>
      <c r="B6" s="467" t="s">
        <v>610</v>
      </c>
      <c r="C6" s="260" t="s">
        <v>1113</v>
      </c>
      <c r="D6" s="61"/>
      <c r="E6" s="61"/>
      <c r="F6" s="261">
        <v>39</v>
      </c>
      <c r="G6" s="261">
        <f t="shared" si="0"/>
        <v>0</v>
      </c>
      <c r="H6" s="82"/>
    </row>
    <row r="7" spans="1:8" ht="20.100000000000001" customHeight="1" x14ac:dyDescent="0.25">
      <c r="A7" s="590">
        <v>5522</v>
      </c>
      <c r="B7" s="467" t="s">
        <v>611</v>
      </c>
      <c r="C7" s="260" t="s">
        <v>1159</v>
      </c>
      <c r="D7" s="61"/>
      <c r="E7" s="61"/>
      <c r="F7" s="374">
        <v>125</v>
      </c>
      <c r="G7" s="374">
        <f t="shared" si="0"/>
        <v>0</v>
      </c>
      <c r="H7" s="82"/>
    </row>
    <row r="8" spans="1:8" ht="20.100000000000001" customHeight="1" x14ac:dyDescent="0.25">
      <c r="A8" s="590">
        <v>5530</v>
      </c>
      <c r="B8" s="467" t="s">
        <v>612</v>
      </c>
      <c r="C8" s="260" t="s">
        <v>1159</v>
      </c>
      <c r="D8" s="61"/>
      <c r="E8" s="61"/>
      <c r="F8" s="374">
        <v>25</v>
      </c>
      <c r="G8" s="374">
        <f t="shared" si="0"/>
        <v>0</v>
      </c>
      <c r="H8" s="82"/>
    </row>
    <row r="9" spans="1:8" ht="20.100000000000001" customHeight="1" x14ac:dyDescent="0.25">
      <c r="A9" s="590">
        <v>5534</v>
      </c>
      <c r="B9" s="467" t="s">
        <v>613</v>
      </c>
      <c r="C9" s="260" t="s">
        <v>1159</v>
      </c>
      <c r="D9" s="61"/>
      <c r="E9" s="61"/>
      <c r="F9" s="374">
        <v>39</v>
      </c>
      <c r="G9" s="374">
        <f t="shared" si="0"/>
        <v>0</v>
      </c>
      <c r="H9" s="82"/>
    </row>
    <row r="10" spans="1:8" ht="20.100000000000001" customHeight="1" x14ac:dyDescent="0.25">
      <c r="A10" s="590">
        <v>4514</v>
      </c>
      <c r="B10" s="467" t="s">
        <v>1179</v>
      </c>
      <c r="C10" s="260" t="s">
        <v>1159</v>
      </c>
      <c r="D10" s="61"/>
      <c r="E10" s="61"/>
      <c r="F10" s="374">
        <v>49</v>
      </c>
      <c r="G10" s="374">
        <f t="shared" si="0"/>
        <v>0</v>
      </c>
      <c r="H10" s="82"/>
    </row>
    <row r="11" spans="1:8" ht="20.100000000000001" customHeight="1" x14ac:dyDescent="0.25">
      <c r="A11" s="590">
        <v>5661</v>
      </c>
      <c r="B11" s="467" t="s">
        <v>614</v>
      </c>
      <c r="C11" s="260" t="s">
        <v>1159</v>
      </c>
      <c r="D11" s="61"/>
      <c r="E11" s="61"/>
      <c r="F11" s="374">
        <v>52</v>
      </c>
      <c r="G11" s="374">
        <f t="shared" si="0"/>
        <v>0</v>
      </c>
      <c r="H11" s="82"/>
    </row>
    <row r="12" spans="1:8" ht="20.100000000000001" customHeight="1" x14ac:dyDescent="0.25">
      <c r="A12" s="590">
        <v>5538</v>
      </c>
      <c r="B12" s="467" t="s">
        <v>1087</v>
      </c>
      <c r="C12" s="260" t="s">
        <v>1159</v>
      </c>
      <c r="D12" s="61"/>
      <c r="E12" s="61"/>
      <c r="F12" s="374">
        <v>29</v>
      </c>
      <c r="G12" s="374">
        <f t="shared" si="0"/>
        <v>0</v>
      </c>
      <c r="H12" s="82"/>
    </row>
    <row r="13" spans="1:8" ht="20.100000000000001" customHeight="1" x14ac:dyDescent="0.25">
      <c r="A13" s="590">
        <v>5539</v>
      </c>
      <c r="B13" s="467" t="s">
        <v>1088</v>
      </c>
      <c r="C13" s="260" t="s">
        <v>1159</v>
      </c>
      <c r="D13" s="61"/>
      <c r="E13" s="61"/>
      <c r="F13" s="374">
        <v>54</v>
      </c>
      <c r="G13" s="374">
        <f t="shared" si="0"/>
        <v>0</v>
      </c>
      <c r="H13" s="82"/>
    </row>
    <row r="14" spans="1:8" ht="20.100000000000001" customHeight="1" x14ac:dyDescent="0.25">
      <c r="A14" s="590">
        <v>4695</v>
      </c>
      <c r="B14" s="467" t="s">
        <v>1532</v>
      </c>
      <c r="C14" s="260" t="s">
        <v>1159</v>
      </c>
      <c r="D14" s="61"/>
      <c r="E14" s="61"/>
      <c r="F14" s="374">
        <v>49</v>
      </c>
      <c r="G14" s="374">
        <f t="shared" si="0"/>
        <v>0</v>
      </c>
      <c r="H14" s="82"/>
    </row>
    <row r="15" spans="1:8" ht="20.100000000000001" customHeight="1" x14ac:dyDescent="0.25">
      <c r="A15" s="590">
        <v>5543</v>
      </c>
      <c r="B15" s="467" t="s">
        <v>615</v>
      </c>
      <c r="C15" s="260" t="s">
        <v>1159</v>
      </c>
      <c r="D15" s="61"/>
      <c r="E15" s="61"/>
      <c r="F15" s="374">
        <v>45</v>
      </c>
      <c r="G15" s="374">
        <f t="shared" si="0"/>
        <v>0</v>
      </c>
      <c r="H15" s="82"/>
    </row>
    <row r="16" spans="1:8" ht="20.100000000000001" customHeight="1" x14ac:dyDescent="0.25">
      <c r="A16" s="590">
        <v>5756</v>
      </c>
      <c r="B16" s="467" t="s">
        <v>701</v>
      </c>
      <c r="C16" s="260" t="s">
        <v>1159</v>
      </c>
      <c r="D16" s="61"/>
      <c r="E16" s="61"/>
      <c r="F16" s="374">
        <v>59</v>
      </c>
      <c r="G16" s="374">
        <f t="shared" si="0"/>
        <v>0</v>
      </c>
      <c r="H16" s="82"/>
    </row>
    <row r="17" spans="1:8" ht="20.100000000000001" customHeight="1" x14ac:dyDescent="0.25">
      <c r="A17" s="590">
        <v>5552</v>
      </c>
      <c r="B17" s="467" t="s">
        <v>961</v>
      </c>
      <c r="C17" s="260" t="s">
        <v>1159</v>
      </c>
      <c r="D17" s="61"/>
      <c r="E17" s="61"/>
      <c r="F17" s="261">
        <v>185</v>
      </c>
      <c r="G17" s="261">
        <f t="shared" si="0"/>
        <v>0</v>
      </c>
      <c r="H17" s="82"/>
    </row>
    <row r="18" spans="1:8" ht="20.100000000000001" customHeight="1" x14ac:dyDescent="0.25">
      <c r="A18" s="590">
        <v>5548</v>
      </c>
      <c r="B18" s="467" t="s">
        <v>1180</v>
      </c>
      <c r="C18" s="260" t="s">
        <v>1159</v>
      </c>
      <c r="D18" s="61"/>
      <c r="E18" s="61"/>
      <c r="F18" s="261">
        <v>130</v>
      </c>
      <c r="G18" s="261">
        <f t="shared" si="0"/>
        <v>0</v>
      </c>
      <c r="H18" s="82"/>
    </row>
    <row r="19" spans="1:8" ht="20.100000000000001" customHeight="1" x14ac:dyDescent="0.25">
      <c r="A19" s="590">
        <v>5546</v>
      </c>
      <c r="B19" s="467" t="s">
        <v>962</v>
      </c>
      <c r="C19" s="260" t="s">
        <v>1159</v>
      </c>
      <c r="D19" s="61"/>
      <c r="E19" s="61"/>
      <c r="F19" s="261">
        <v>290</v>
      </c>
      <c r="G19" s="261">
        <f t="shared" si="0"/>
        <v>0</v>
      </c>
      <c r="H19" s="82"/>
    </row>
    <row r="20" spans="1:8" ht="20.100000000000001" customHeight="1" x14ac:dyDescent="0.25">
      <c r="A20" s="590">
        <v>5545</v>
      </c>
      <c r="B20" s="467" t="s">
        <v>963</v>
      </c>
      <c r="C20" s="260" t="s">
        <v>1159</v>
      </c>
      <c r="D20" s="61"/>
      <c r="E20" s="61"/>
      <c r="F20" s="261">
        <v>135</v>
      </c>
      <c r="G20" s="261">
        <f t="shared" si="0"/>
        <v>0</v>
      </c>
      <c r="H20" s="82"/>
    </row>
    <row r="21" spans="1:8" ht="20.100000000000001" customHeight="1" x14ac:dyDescent="0.25">
      <c r="A21" s="590">
        <v>4850</v>
      </c>
      <c r="B21" s="467" t="s">
        <v>1181</v>
      </c>
      <c r="C21" s="260" t="s">
        <v>1159</v>
      </c>
      <c r="D21" s="61"/>
      <c r="E21" s="61"/>
      <c r="F21" s="261">
        <v>46.9</v>
      </c>
      <c r="G21" s="261">
        <f t="shared" si="0"/>
        <v>0</v>
      </c>
      <c r="H21" s="82"/>
    </row>
    <row r="22" spans="1:8" ht="20.100000000000001" customHeight="1" x14ac:dyDescent="0.25">
      <c r="A22" s="590">
        <v>5337</v>
      </c>
      <c r="B22" s="467" t="s">
        <v>684</v>
      </c>
      <c r="C22" s="260" t="s">
        <v>1159</v>
      </c>
      <c r="D22" s="61"/>
      <c r="E22" s="61"/>
      <c r="F22" s="261">
        <v>229</v>
      </c>
      <c r="G22" s="261">
        <f t="shared" si="0"/>
        <v>0</v>
      </c>
      <c r="H22" s="82"/>
    </row>
    <row r="23" spans="1:8" ht="20.100000000000001" customHeight="1" x14ac:dyDescent="0.25">
      <c r="A23" s="590">
        <v>5697</v>
      </c>
      <c r="B23" s="467" t="s">
        <v>616</v>
      </c>
      <c r="C23" s="260" t="s">
        <v>1159</v>
      </c>
      <c r="D23" s="61"/>
      <c r="E23" s="61"/>
      <c r="F23" s="261">
        <v>53</v>
      </c>
      <c r="G23" s="261">
        <f t="shared" si="0"/>
        <v>0</v>
      </c>
      <c r="H23" s="82"/>
    </row>
    <row r="24" spans="1:8" ht="20.100000000000001" customHeight="1" x14ac:dyDescent="0.25">
      <c r="A24" s="590">
        <v>5555</v>
      </c>
      <c r="B24" s="467" t="s">
        <v>617</v>
      </c>
      <c r="C24" s="260" t="s">
        <v>1160</v>
      </c>
      <c r="D24" s="61"/>
      <c r="E24" s="61"/>
      <c r="F24" s="374">
        <v>42</v>
      </c>
      <c r="G24" s="374">
        <f t="shared" si="0"/>
        <v>0</v>
      </c>
      <c r="H24" s="82"/>
    </row>
    <row r="25" spans="1:8" ht="20.100000000000001" customHeight="1" x14ac:dyDescent="0.25">
      <c r="A25" s="590">
        <v>5506</v>
      </c>
      <c r="B25" s="467" t="s">
        <v>964</v>
      </c>
      <c r="C25" s="260" t="s">
        <v>1159</v>
      </c>
      <c r="D25" s="61"/>
      <c r="E25" s="61"/>
      <c r="F25" s="261">
        <v>63</v>
      </c>
      <c r="G25" s="261">
        <f t="shared" si="0"/>
        <v>0</v>
      </c>
      <c r="H25" s="82"/>
    </row>
    <row r="26" spans="1:8" ht="20.100000000000001" customHeight="1" x14ac:dyDescent="0.25">
      <c r="A26" s="590">
        <v>5557</v>
      </c>
      <c r="B26" s="467" t="s">
        <v>965</v>
      </c>
      <c r="C26" s="260" t="s">
        <v>1112</v>
      </c>
      <c r="D26" s="61"/>
      <c r="E26" s="61"/>
      <c r="F26" s="374">
        <v>24</v>
      </c>
      <c r="G26" s="374">
        <f t="shared" si="0"/>
        <v>0</v>
      </c>
      <c r="H26" s="82"/>
    </row>
    <row r="27" spans="1:8" ht="20.100000000000001" customHeight="1" x14ac:dyDescent="0.25">
      <c r="A27" s="590">
        <v>5500</v>
      </c>
      <c r="B27" s="467" t="s">
        <v>1531</v>
      </c>
      <c r="C27" s="260" t="s">
        <v>1159</v>
      </c>
      <c r="D27" s="61"/>
      <c r="E27" s="61"/>
      <c r="F27" s="374">
        <v>23</v>
      </c>
      <c r="G27" s="374">
        <f t="shared" si="0"/>
        <v>0</v>
      </c>
      <c r="H27" s="82"/>
    </row>
    <row r="28" spans="1:8" ht="20.100000000000001" customHeight="1" x14ac:dyDescent="0.25">
      <c r="A28" s="590">
        <v>5508</v>
      </c>
      <c r="B28" s="467" t="s">
        <v>1182</v>
      </c>
      <c r="C28" s="260" t="s">
        <v>1113</v>
      </c>
      <c r="D28" s="61"/>
      <c r="E28" s="61"/>
      <c r="F28" s="261">
        <v>23</v>
      </c>
      <c r="G28" s="261">
        <f t="shared" si="0"/>
        <v>0</v>
      </c>
      <c r="H28" s="82"/>
    </row>
    <row r="29" spans="1:8" ht="20.100000000000001" customHeight="1" x14ac:dyDescent="0.25">
      <c r="A29" s="590">
        <v>5560</v>
      </c>
      <c r="B29" s="467" t="s">
        <v>966</v>
      </c>
      <c r="C29" s="260" t="s">
        <v>1112</v>
      </c>
      <c r="D29" s="61"/>
      <c r="E29" s="61"/>
      <c r="F29" s="261">
        <v>49</v>
      </c>
      <c r="G29" s="261">
        <f t="shared" si="0"/>
        <v>0</v>
      </c>
      <c r="H29" s="82"/>
    </row>
    <row r="30" spans="1:8" x14ac:dyDescent="0.25">
      <c r="A30" s="590">
        <v>4365</v>
      </c>
      <c r="B30" s="591" t="s">
        <v>618</v>
      </c>
      <c r="C30" s="590" t="s">
        <v>1159</v>
      </c>
      <c r="D30" s="536"/>
      <c r="E30" s="536"/>
      <c r="F30" s="592">
        <v>42</v>
      </c>
      <c r="G30" s="592">
        <f t="shared" si="0"/>
        <v>0</v>
      </c>
    </row>
    <row r="31" spans="1:8" ht="20.100000000000001" customHeight="1" x14ac:dyDescent="0.25">
      <c r="A31" s="590">
        <v>5572</v>
      </c>
      <c r="B31" s="467" t="s">
        <v>967</v>
      </c>
      <c r="C31" s="260" t="s">
        <v>1159</v>
      </c>
      <c r="D31" s="61"/>
      <c r="E31" s="61"/>
      <c r="F31" s="261">
        <v>74</v>
      </c>
      <c r="G31" s="261">
        <f t="shared" si="0"/>
        <v>0</v>
      </c>
      <c r="H31" s="82"/>
    </row>
    <row r="32" spans="1:8" ht="20.100000000000001" customHeight="1" x14ac:dyDescent="0.25">
      <c r="A32" s="590">
        <v>5725</v>
      </c>
      <c r="B32" s="467" t="s">
        <v>968</v>
      </c>
      <c r="C32" s="260" t="s">
        <v>1159</v>
      </c>
      <c r="D32" s="61"/>
      <c r="E32" s="61"/>
      <c r="F32" s="261">
        <v>140</v>
      </c>
      <c r="G32" s="261">
        <f t="shared" si="0"/>
        <v>0</v>
      </c>
      <c r="H32" s="82"/>
    </row>
    <row r="33" spans="1:8" ht="20.100000000000001" customHeight="1" x14ac:dyDescent="0.25">
      <c r="A33" s="590">
        <v>5594</v>
      </c>
      <c r="B33" s="467" t="s">
        <v>619</v>
      </c>
      <c r="C33" s="260" t="s">
        <v>1159</v>
      </c>
      <c r="D33" s="61"/>
      <c r="E33" s="61"/>
      <c r="F33" s="261">
        <v>124</v>
      </c>
      <c r="G33" s="261">
        <f t="shared" si="0"/>
        <v>0</v>
      </c>
      <c r="H33" s="82"/>
    </row>
    <row r="34" spans="1:8" ht="20.100000000000001" customHeight="1" x14ac:dyDescent="0.25">
      <c r="A34" s="590">
        <v>5699</v>
      </c>
      <c r="B34" s="467" t="s">
        <v>620</v>
      </c>
      <c r="C34" s="260" t="s">
        <v>1159</v>
      </c>
      <c r="D34" s="61"/>
      <c r="E34" s="61"/>
      <c r="F34" s="261">
        <v>97</v>
      </c>
      <c r="G34" s="261">
        <f t="shared" si="0"/>
        <v>0</v>
      </c>
      <c r="H34" s="82"/>
    </row>
    <row r="35" spans="1:8" ht="20.100000000000001" customHeight="1" x14ac:dyDescent="0.25">
      <c r="A35" s="590">
        <v>5567</v>
      </c>
      <c r="B35" s="467" t="s">
        <v>621</v>
      </c>
      <c r="C35" s="260" t="s">
        <v>1159</v>
      </c>
      <c r="D35" s="61"/>
      <c r="E35" s="61"/>
      <c r="F35" s="261">
        <v>85</v>
      </c>
      <c r="G35" s="261">
        <f t="shared" si="0"/>
        <v>0</v>
      </c>
      <c r="H35" s="82"/>
    </row>
    <row r="36" spans="1:8" ht="20.100000000000001" customHeight="1" x14ac:dyDescent="0.25">
      <c r="A36" s="590">
        <v>5629</v>
      </c>
      <c r="B36" s="467" t="s">
        <v>622</v>
      </c>
      <c r="C36" s="260" t="s">
        <v>1159</v>
      </c>
      <c r="D36" s="61"/>
      <c r="E36" s="61"/>
      <c r="F36" s="374">
        <v>350</v>
      </c>
      <c r="G36" s="374">
        <f t="shared" si="0"/>
        <v>0</v>
      </c>
      <c r="H36" s="82"/>
    </row>
    <row r="37" spans="1:8" ht="20.100000000000001" customHeight="1" x14ac:dyDescent="0.25">
      <c r="A37" s="593">
        <v>5511</v>
      </c>
      <c r="B37" s="467" t="s">
        <v>685</v>
      </c>
      <c r="C37" s="260" t="s">
        <v>1159</v>
      </c>
      <c r="D37" s="61"/>
      <c r="E37" s="61"/>
      <c r="F37" s="261">
        <v>350</v>
      </c>
      <c r="G37" s="261">
        <f t="shared" si="0"/>
        <v>0</v>
      </c>
      <c r="H37" s="82"/>
    </row>
    <row r="38" spans="1:8" ht="20.100000000000001" customHeight="1" x14ac:dyDescent="0.25">
      <c r="A38" s="593">
        <v>5728</v>
      </c>
      <c r="B38" s="467" t="s">
        <v>623</v>
      </c>
      <c r="C38" s="260" t="s">
        <v>1159</v>
      </c>
      <c r="D38" s="61"/>
      <c r="E38" s="61"/>
      <c r="F38" s="261">
        <v>50</v>
      </c>
      <c r="G38" s="261">
        <f t="shared" si="0"/>
        <v>0</v>
      </c>
      <c r="H38" s="82"/>
    </row>
    <row r="39" spans="1:8" ht="20.100000000000001" customHeight="1" x14ac:dyDescent="0.25">
      <c r="A39" s="593">
        <v>5729</v>
      </c>
      <c r="B39" s="467" t="s">
        <v>624</v>
      </c>
      <c r="C39" s="260" t="s">
        <v>1159</v>
      </c>
      <c r="D39" s="61"/>
      <c r="E39" s="61"/>
      <c r="F39" s="261">
        <v>57</v>
      </c>
      <c r="G39" s="261">
        <f t="shared" si="0"/>
        <v>0</v>
      </c>
      <c r="H39" s="82"/>
    </row>
    <row r="40" spans="1:8" ht="20.100000000000001" customHeight="1" x14ac:dyDescent="0.25">
      <c r="A40" s="593">
        <v>5633</v>
      </c>
      <c r="B40" s="467" t="s">
        <v>711</v>
      </c>
      <c r="C40" s="260" t="s">
        <v>1159</v>
      </c>
      <c r="D40" s="61"/>
      <c r="E40" s="61"/>
      <c r="F40" s="261">
        <v>114</v>
      </c>
      <c r="G40" s="261">
        <f t="shared" si="0"/>
        <v>0</v>
      </c>
      <c r="H40" s="82"/>
    </row>
    <row r="41" spans="1:8" ht="20.100000000000001" customHeight="1" x14ac:dyDescent="0.25">
      <c r="A41" s="572">
        <v>5503</v>
      </c>
      <c r="B41" s="594" t="s">
        <v>625</v>
      </c>
      <c r="C41" s="399" t="s">
        <v>1159</v>
      </c>
      <c r="D41" s="537"/>
      <c r="E41" s="537"/>
      <c r="F41" s="374">
        <v>80</v>
      </c>
      <c r="G41" s="374">
        <f t="shared" si="0"/>
        <v>0</v>
      </c>
      <c r="H41" s="82"/>
    </row>
    <row r="42" spans="1:8" ht="20.100000000000001" customHeight="1" x14ac:dyDescent="0.25">
      <c r="A42" s="593">
        <v>5502</v>
      </c>
      <c r="B42" s="594" t="s">
        <v>745</v>
      </c>
      <c r="C42" s="399" t="s">
        <v>1159</v>
      </c>
      <c r="D42" s="537"/>
      <c r="E42" s="537"/>
      <c r="F42" s="374">
        <v>89</v>
      </c>
      <c r="G42" s="374">
        <f t="shared" si="0"/>
        <v>0</v>
      </c>
      <c r="H42" s="82"/>
    </row>
    <row r="43" spans="1:8" ht="20.100000000000001" customHeight="1" x14ac:dyDescent="0.25">
      <c r="A43" s="593">
        <v>5504</v>
      </c>
      <c r="B43" s="594" t="s">
        <v>969</v>
      </c>
      <c r="C43" s="399" t="s">
        <v>1159</v>
      </c>
      <c r="D43" s="537"/>
      <c r="E43" s="537"/>
      <c r="F43" s="374">
        <v>89</v>
      </c>
      <c r="G43" s="374">
        <f t="shared" si="0"/>
        <v>0</v>
      </c>
      <c r="H43" s="82"/>
    </row>
    <row r="44" spans="1:8" ht="20.100000000000001" customHeight="1" x14ac:dyDescent="0.25">
      <c r="A44" s="593">
        <v>5579</v>
      </c>
      <c r="B44" s="467" t="s">
        <v>626</v>
      </c>
      <c r="C44" s="260" t="s">
        <v>1159</v>
      </c>
      <c r="D44" s="61"/>
      <c r="E44" s="61"/>
      <c r="F44" s="261">
        <v>59</v>
      </c>
      <c r="G44" s="261">
        <f t="shared" si="0"/>
        <v>0</v>
      </c>
      <c r="H44" s="82"/>
    </row>
    <row r="45" spans="1:8" ht="20.100000000000001" customHeight="1" x14ac:dyDescent="0.25">
      <c r="A45" s="593">
        <v>5535</v>
      </c>
      <c r="B45" s="467" t="s">
        <v>687</v>
      </c>
      <c r="C45" s="260" t="s">
        <v>1159</v>
      </c>
      <c r="D45" s="61"/>
      <c r="E45" s="61"/>
      <c r="F45" s="261">
        <v>175</v>
      </c>
      <c r="G45" s="261">
        <f t="shared" si="0"/>
        <v>0</v>
      </c>
      <c r="H45" s="82"/>
    </row>
    <row r="46" spans="1:8" ht="20.100000000000001" customHeight="1" x14ac:dyDescent="0.25">
      <c r="A46" s="593">
        <v>5580</v>
      </c>
      <c r="B46" s="467" t="s">
        <v>627</v>
      </c>
      <c r="C46" s="260" t="s">
        <v>1159</v>
      </c>
      <c r="D46" s="61"/>
      <c r="E46" s="61"/>
      <c r="F46" s="261">
        <v>49</v>
      </c>
      <c r="G46" s="261">
        <f t="shared" si="0"/>
        <v>0</v>
      </c>
      <c r="H46" s="82"/>
    </row>
    <row r="47" spans="1:8" x14ac:dyDescent="0.25">
      <c r="A47" s="593">
        <v>5517</v>
      </c>
      <c r="B47" s="467" t="s">
        <v>1089</v>
      </c>
      <c r="C47" s="260" t="s">
        <v>1159</v>
      </c>
      <c r="D47" s="61"/>
      <c r="E47" s="61"/>
      <c r="F47" s="261">
        <v>60</v>
      </c>
      <c r="G47" s="261">
        <f t="shared" si="0"/>
        <v>0</v>
      </c>
      <c r="H47" s="82"/>
    </row>
    <row r="48" spans="1:8" x14ac:dyDescent="0.25">
      <c r="A48" s="593">
        <v>5002</v>
      </c>
      <c r="B48" s="467" t="s">
        <v>1533</v>
      </c>
      <c r="C48" s="260" t="s">
        <v>1159</v>
      </c>
      <c r="D48" s="61"/>
      <c r="E48" s="61"/>
      <c r="F48" s="261">
        <v>60</v>
      </c>
      <c r="G48" s="261">
        <f t="shared" si="0"/>
        <v>0</v>
      </c>
      <c r="H48" s="82"/>
    </row>
    <row r="49" spans="1:8" x14ac:dyDescent="0.25">
      <c r="A49" s="593">
        <v>5004</v>
      </c>
      <c r="B49" s="467" t="s">
        <v>1534</v>
      </c>
      <c r="C49" s="260" t="s">
        <v>1159</v>
      </c>
      <c r="D49" s="61"/>
      <c r="E49" s="61"/>
      <c r="F49" s="261">
        <v>60</v>
      </c>
      <c r="G49" s="261">
        <f t="shared" si="0"/>
        <v>0</v>
      </c>
      <c r="H49" s="82"/>
    </row>
    <row r="50" spans="1:8" ht="20.100000000000001" customHeight="1" x14ac:dyDescent="0.25">
      <c r="A50" s="593">
        <v>5510</v>
      </c>
      <c r="B50" s="467" t="s">
        <v>744</v>
      </c>
      <c r="C50" s="260" t="s">
        <v>1159</v>
      </c>
      <c r="D50" s="61"/>
      <c r="E50" s="61"/>
      <c r="F50" s="261">
        <v>49</v>
      </c>
      <c r="G50" s="261">
        <f t="shared" si="0"/>
        <v>0</v>
      </c>
      <c r="H50" s="82"/>
    </row>
    <row r="51" spans="1:8" ht="20.100000000000001" customHeight="1" x14ac:dyDescent="0.25">
      <c r="A51" s="593">
        <v>5582</v>
      </c>
      <c r="B51" s="467" t="s">
        <v>628</v>
      </c>
      <c r="C51" s="260" t="s">
        <v>1159</v>
      </c>
      <c r="D51" s="61"/>
      <c r="E51" s="61"/>
      <c r="F51" s="374">
        <v>66</v>
      </c>
      <c r="G51" s="374">
        <f t="shared" si="0"/>
        <v>0</v>
      </c>
      <c r="H51" s="82"/>
    </row>
    <row r="52" spans="1:8" ht="20.100000000000001" customHeight="1" x14ac:dyDescent="0.25">
      <c r="A52" s="593">
        <v>5727</v>
      </c>
      <c r="B52" s="467" t="s">
        <v>629</v>
      </c>
      <c r="C52" s="260" t="s">
        <v>1159</v>
      </c>
      <c r="D52" s="61"/>
      <c r="E52" s="61"/>
      <c r="F52" s="261">
        <v>39</v>
      </c>
      <c r="G52" s="261">
        <f t="shared" si="0"/>
        <v>0</v>
      </c>
      <c r="H52" s="82"/>
    </row>
    <row r="53" spans="1:8" ht="20.100000000000001" customHeight="1" x14ac:dyDescent="0.25">
      <c r="A53" s="688" t="s">
        <v>793</v>
      </c>
      <c r="B53" s="688" t="s">
        <v>630</v>
      </c>
      <c r="C53" s="689" t="s">
        <v>607</v>
      </c>
      <c r="D53" s="691" t="s">
        <v>2</v>
      </c>
      <c r="E53" s="83"/>
      <c r="F53" s="687" t="s">
        <v>55</v>
      </c>
      <c r="G53" s="687"/>
      <c r="H53" s="82"/>
    </row>
    <row r="54" spans="1:8" ht="20.100000000000001" customHeight="1" x14ac:dyDescent="0.25">
      <c r="A54" s="688"/>
      <c r="B54" s="688"/>
      <c r="C54" s="690"/>
      <c r="D54" s="692"/>
      <c r="E54" s="535"/>
      <c r="F54" s="687"/>
      <c r="G54" s="687"/>
      <c r="H54" s="82"/>
    </row>
    <row r="55" spans="1:8" ht="20.100000000000001" customHeight="1" x14ac:dyDescent="0.25">
      <c r="A55" s="590">
        <v>5634</v>
      </c>
      <c r="B55" s="467" t="s">
        <v>631</v>
      </c>
      <c r="C55" s="260" t="s">
        <v>1414</v>
      </c>
      <c r="D55" s="61"/>
      <c r="E55" s="61"/>
      <c r="F55" s="374">
        <v>79</v>
      </c>
      <c r="G55" s="374">
        <f t="shared" si="0"/>
        <v>0</v>
      </c>
      <c r="H55" s="82"/>
    </row>
    <row r="56" spans="1:8" ht="20.100000000000001" customHeight="1" x14ac:dyDescent="0.25">
      <c r="A56" s="590">
        <v>5635</v>
      </c>
      <c r="B56" s="467" t="s">
        <v>632</v>
      </c>
      <c r="C56" s="260" t="s">
        <v>1161</v>
      </c>
      <c r="D56" s="61"/>
      <c r="E56" s="61"/>
      <c r="F56" s="374">
        <v>56</v>
      </c>
      <c r="G56" s="374">
        <f t="shared" si="0"/>
        <v>0</v>
      </c>
      <c r="H56" s="82"/>
    </row>
    <row r="57" spans="1:8" ht="20.100000000000001" customHeight="1" x14ac:dyDescent="0.25">
      <c r="A57" s="590">
        <v>5636</v>
      </c>
      <c r="B57" s="467" t="s">
        <v>633</v>
      </c>
      <c r="C57" s="260" t="s">
        <v>1105</v>
      </c>
      <c r="D57" s="61"/>
      <c r="E57" s="61"/>
      <c r="F57" s="374">
        <v>89</v>
      </c>
      <c r="G57" s="374">
        <f t="shared" si="0"/>
        <v>0</v>
      </c>
      <c r="H57" s="82"/>
    </row>
    <row r="58" spans="1:8" ht="20.100000000000001" customHeight="1" x14ac:dyDescent="0.25">
      <c r="A58" s="590">
        <v>5638</v>
      </c>
      <c r="B58" s="467" t="s">
        <v>634</v>
      </c>
      <c r="C58" s="260" t="s">
        <v>1161</v>
      </c>
      <c r="D58" s="61"/>
      <c r="E58" s="61"/>
      <c r="F58" s="374">
        <v>39</v>
      </c>
      <c r="G58" s="374">
        <f t="shared" si="0"/>
        <v>0</v>
      </c>
      <c r="H58" s="82"/>
    </row>
    <row r="59" spans="1:8" ht="20.100000000000001" customHeight="1" x14ac:dyDescent="0.25">
      <c r="A59" s="590">
        <v>5704</v>
      </c>
      <c r="B59" s="467" t="s">
        <v>1090</v>
      </c>
      <c r="C59" s="260" t="s">
        <v>1105</v>
      </c>
      <c r="D59" s="61"/>
      <c r="E59" s="61"/>
      <c r="F59" s="374">
        <v>49</v>
      </c>
      <c r="G59" s="374">
        <f t="shared" si="0"/>
        <v>0</v>
      </c>
      <c r="H59" s="82"/>
    </row>
    <row r="60" spans="1:8" ht="20.100000000000001" customHeight="1" x14ac:dyDescent="0.25">
      <c r="A60" s="590">
        <v>5514</v>
      </c>
      <c r="B60" s="467" t="s">
        <v>747</v>
      </c>
      <c r="C60" s="260" t="s">
        <v>1105</v>
      </c>
      <c r="D60" s="61"/>
      <c r="E60" s="61"/>
      <c r="F60" s="374">
        <v>69</v>
      </c>
      <c r="G60" s="374">
        <f t="shared" si="0"/>
        <v>0</v>
      </c>
      <c r="H60" s="82"/>
    </row>
    <row r="61" spans="1:8" ht="20.100000000000001" customHeight="1" x14ac:dyDescent="0.25">
      <c r="A61" s="590">
        <v>4325</v>
      </c>
      <c r="B61" s="467" t="s">
        <v>970</v>
      </c>
      <c r="C61" s="260" t="s">
        <v>1105</v>
      </c>
      <c r="D61" s="61"/>
      <c r="E61" s="61"/>
      <c r="F61" s="374">
        <v>89</v>
      </c>
      <c r="G61" s="374">
        <f t="shared" si="0"/>
        <v>0</v>
      </c>
      <c r="H61" s="82"/>
    </row>
    <row r="62" spans="1:8" ht="20.100000000000001" customHeight="1" x14ac:dyDescent="0.25">
      <c r="A62" s="590">
        <v>5639</v>
      </c>
      <c r="B62" s="467" t="s">
        <v>971</v>
      </c>
      <c r="C62" s="260" t="s">
        <v>1105</v>
      </c>
      <c r="D62" s="61"/>
      <c r="E62" s="61"/>
      <c r="F62" s="374">
        <v>79</v>
      </c>
      <c r="G62" s="374">
        <f t="shared" si="0"/>
        <v>0</v>
      </c>
      <c r="H62" s="82"/>
    </row>
    <row r="63" spans="1:8" ht="15.6" thickBot="1" x14ac:dyDescent="0.3"/>
    <row r="64" spans="1:8" ht="15.6" thickBot="1" x14ac:dyDescent="0.3">
      <c r="B64" s="66" t="s">
        <v>670</v>
      </c>
      <c r="G64" s="459">
        <f>SUM(G3:G62)</f>
        <v>0</v>
      </c>
    </row>
    <row r="65" spans="2:2" x14ac:dyDescent="0.25">
      <c r="B65" s="163"/>
    </row>
  </sheetData>
  <sheetProtection algorithmName="SHA-512" hashValue="8C35rj2AwmnnQmPPTh5JPHYgmVo8XvU6odl/xmkP7qmNxxvBMSWhlMiLyijCzbb02AHcOWGHz9SuoDR/kTe4xQ==" saltValue="cdfSB83tTV6GLZlByClC5g==" spinCount="100000" sheet="1" selectLockedCells="1"/>
  <mergeCells count="12">
    <mergeCell ref="F53:F54"/>
    <mergeCell ref="G53:G54"/>
    <mergeCell ref="G1:G2"/>
    <mergeCell ref="A1:A2"/>
    <mergeCell ref="B1:B2"/>
    <mergeCell ref="C1:C2"/>
    <mergeCell ref="D1:D2"/>
    <mergeCell ref="F1:F2"/>
    <mergeCell ref="A53:A54"/>
    <mergeCell ref="B53:B54"/>
    <mergeCell ref="C53:C54"/>
    <mergeCell ref="D53:D54"/>
  </mergeCells>
  <hyperlinks>
    <hyperlink ref="B64" location="'Welcome Page'!A1" display="Welcome Page" xr:uid="{258BB2E1-EE3D-41A0-B0B7-EC7A2515DD8B}"/>
  </hyperlink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2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_SCRIPT_15"/>
  <dimension ref="A1:G26"/>
  <sheetViews>
    <sheetView showGridLines="0" zoomScaleNormal="100" workbookViewId="0">
      <selection activeCell="H6" sqref="H6"/>
    </sheetView>
  </sheetViews>
  <sheetFormatPr defaultColWidth="11.44140625" defaultRowHeight="15" x14ac:dyDescent="0.25"/>
  <cols>
    <col min="1" max="1" width="11" style="456" bestFit="1" customWidth="1"/>
    <col min="2" max="2" width="27" style="456" bestFit="1" customWidth="1"/>
    <col min="3" max="3" width="11.33203125" style="456" bestFit="1" customWidth="1"/>
    <col min="4" max="4" width="5.6640625" style="15" customWidth="1"/>
    <col min="5" max="5" width="5.6640625" style="15" hidden="1" customWidth="1"/>
    <col min="6" max="6" width="14.33203125" style="462" bestFit="1" customWidth="1"/>
    <col min="7" max="7" width="14.33203125" style="462" hidden="1" customWidth="1"/>
    <col min="8" max="257" width="9.109375" style="76" customWidth="1"/>
    <col min="258" max="16384" width="11.44140625" style="76"/>
  </cols>
  <sheetData>
    <row r="1" spans="1:7" ht="18" customHeight="1" x14ac:dyDescent="0.25">
      <c r="A1" s="688" t="s">
        <v>100</v>
      </c>
      <c r="B1" s="688" t="s">
        <v>478</v>
      </c>
      <c r="C1" s="689" t="s">
        <v>607</v>
      </c>
      <c r="D1" s="691" t="s">
        <v>2</v>
      </c>
      <c r="E1" s="83"/>
      <c r="F1" s="687" t="s">
        <v>55</v>
      </c>
      <c r="G1" s="687"/>
    </row>
    <row r="2" spans="1:7" ht="18" customHeight="1" x14ac:dyDescent="0.25">
      <c r="A2" s="688"/>
      <c r="B2" s="688"/>
      <c r="C2" s="690"/>
      <c r="D2" s="692"/>
      <c r="E2" s="535"/>
      <c r="F2" s="687"/>
      <c r="G2" s="687"/>
    </row>
    <row r="3" spans="1:7" ht="18" customHeight="1" x14ac:dyDescent="0.25">
      <c r="A3" s="277">
        <v>5605</v>
      </c>
      <c r="B3" s="467" t="s">
        <v>635</v>
      </c>
      <c r="C3" s="260" t="s">
        <v>1112</v>
      </c>
      <c r="D3" s="61"/>
      <c r="E3" s="61"/>
      <c r="F3" s="587">
        <v>64</v>
      </c>
      <c r="G3" s="587">
        <f>F3*D3</f>
        <v>0</v>
      </c>
    </row>
    <row r="4" spans="1:7" ht="18" customHeight="1" x14ac:dyDescent="0.25">
      <c r="A4" s="277">
        <v>5606</v>
      </c>
      <c r="B4" s="467" t="s">
        <v>636</v>
      </c>
      <c r="C4" s="260" t="s">
        <v>1112</v>
      </c>
      <c r="D4" s="61"/>
      <c r="E4" s="61"/>
      <c r="F4" s="587">
        <v>82</v>
      </c>
      <c r="G4" s="587">
        <f t="shared" ref="G4:G23" si="0">F4*D4</f>
        <v>0</v>
      </c>
    </row>
    <row r="5" spans="1:7" ht="18" customHeight="1" x14ac:dyDescent="0.25">
      <c r="A5" s="277">
        <v>5610</v>
      </c>
      <c r="B5" s="467" t="s">
        <v>637</v>
      </c>
      <c r="C5" s="260" t="s">
        <v>1162</v>
      </c>
      <c r="D5" s="537"/>
      <c r="E5" s="537"/>
      <c r="F5" s="587">
        <v>139</v>
      </c>
      <c r="G5" s="587">
        <f t="shared" si="0"/>
        <v>0</v>
      </c>
    </row>
    <row r="6" spans="1:7" ht="18" customHeight="1" x14ac:dyDescent="0.25">
      <c r="A6" s="277">
        <v>5609</v>
      </c>
      <c r="B6" s="467" t="s">
        <v>638</v>
      </c>
      <c r="C6" s="260" t="s">
        <v>1162</v>
      </c>
      <c r="D6" s="537"/>
      <c r="E6" s="537"/>
      <c r="F6" s="587">
        <v>182</v>
      </c>
      <c r="G6" s="587">
        <f t="shared" si="0"/>
        <v>0</v>
      </c>
    </row>
    <row r="7" spans="1:7" ht="18" customHeight="1" x14ac:dyDescent="0.25">
      <c r="A7" s="277">
        <v>5611</v>
      </c>
      <c r="B7" s="467" t="s">
        <v>639</v>
      </c>
      <c r="C7" s="260" t="s">
        <v>1112</v>
      </c>
      <c r="D7" s="61"/>
      <c r="E7" s="61"/>
      <c r="F7" s="587">
        <v>59</v>
      </c>
      <c r="G7" s="587">
        <f t="shared" si="0"/>
        <v>0</v>
      </c>
    </row>
    <row r="8" spans="1:7" ht="18" customHeight="1" x14ac:dyDescent="0.25">
      <c r="A8" s="277">
        <v>5612</v>
      </c>
      <c r="B8" s="467" t="s">
        <v>640</v>
      </c>
      <c r="C8" s="260" t="s">
        <v>1112</v>
      </c>
      <c r="D8" s="61"/>
      <c r="E8" s="61"/>
      <c r="F8" s="587">
        <v>84</v>
      </c>
      <c r="G8" s="587">
        <f t="shared" si="0"/>
        <v>0</v>
      </c>
    </row>
    <row r="9" spans="1:7" ht="18" customHeight="1" x14ac:dyDescent="0.25">
      <c r="A9" s="277">
        <v>5001</v>
      </c>
      <c r="B9" s="467" t="s">
        <v>1415</v>
      </c>
      <c r="C9" s="260" t="s">
        <v>1112</v>
      </c>
      <c r="D9" s="61"/>
      <c r="E9" s="61"/>
      <c r="F9" s="587">
        <v>390</v>
      </c>
      <c r="G9" s="587">
        <f t="shared" si="0"/>
        <v>0</v>
      </c>
    </row>
    <row r="10" spans="1:7" ht="18" customHeight="1" x14ac:dyDescent="0.25">
      <c r="A10" s="277">
        <v>5616</v>
      </c>
      <c r="B10" s="467" t="s">
        <v>794</v>
      </c>
      <c r="C10" s="260" t="s">
        <v>1112</v>
      </c>
      <c r="D10" s="61"/>
      <c r="E10" s="61"/>
      <c r="F10" s="587" t="s">
        <v>972</v>
      </c>
      <c r="G10" s="588">
        <v>0</v>
      </c>
    </row>
    <row r="11" spans="1:7" ht="18" customHeight="1" x14ac:dyDescent="0.25">
      <c r="A11" s="277">
        <v>5618</v>
      </c>
      <c r="B11" s="467" t="s">
        <v>641</v>
      </c>
      <c r="C11" s="260" t="s">
        <v>1112</v>
      </c>
      <c r="D11" s="61"/>
      <c r="E11" s="61"/>
      <c r="F11" s="587">
        <v>49</v>
      </c>
      <c r="G11" s="587">
        <f t="shared" si="0"/>
        <v>0</v>
      </c>
    </row>
    <row r="12" spans="1:7" ht="18" customHeight="1" x14ac:dyDescent="0.25">
      <c r="A12" s="277">
        <v>5619</v>
      </c>
      <c r="B12" s="467" t="s">
        <v>642</v>
      </c>
      <c r="C12" s="260" t="s">
        <v>1112</v>
      </c>
      <c r="D12" s="61"/>
      <c r="E12" s="61"/>
      <c r="F12" s="587">
        <v>99</v>
      </c>
      <c r="G12" s="587">
        <f t="shared" si="0"/>
        <v>0</v>
      </c>
    </row>
    <row r="13" spans="1:7" ht="18" customHeight="1" x14ac:dyDescent="0.25">
      <c r="A13" s="277">
        <v>5620</v>
      </c>
      <c r="B13" s="467" t="s">
        <v>1091</v>
      </c>
      <c r="C13" s="260" t="s">
        <v>1112</v>
      </c>
      <c r="D13" s="61"/>
      <c r="E13" s="61"/>
      <c r="F13" s="587" t="s">
        <v>972</v>
      </c>
      <c r="G13" s="588">
        <v>0</v>
      </c>
    </row>
    <row r="14" spans="1:7" ht="18" customHeight="1" x14ac:dyDescent="0.25">
      <c r="A14" s="277">
        <v>5621</v>
      </c>
      <c r="B14" s="467" t="s">
        <v>643</v>
      </c>
      <c r="C14" s="260" t="s">
        <v>1112</v>
      </c>
      <c r="D14" s="61"/>
      <c r="E14" s="61"/>
      <c r="F14" s="587" t="s">
        <v>972</v>
      </c>
      <c r="G14" s="588">
        <v>0</v>
      </c>
    </row>
    <row r="15" spans="1:7" ht="18" customHeight="1" x14ac:dyDescent="0.25">
      <c r="A15" s="277">
        <v>5622</v>
      </c>
      <c r="B15" s="467" t="s">
        <v>644</v>
      </c>
      <c r="C15" s="260" t="s">
        <v>1112</v>
      </c>
      <c r="D15" s="61"/>
      <c r="E15" s="61"/>
      <c r="F15" s="587">
        <v>61</v>
      </c>
      <c r="G15" s="587">
        <f t="shared" si="0"/>
        <v>0</v>
      </c>
    </row>
    <row r="16" spans="1:7" ht="18" customHeight="1" x14ac:dyDescent="0.25">
      <c r="A16" s="277">
        <v>5623</v>
      </c>
      <c r="B16" s="467" t="s">
        <v>645</v>
      </c>
      <c r="C16" s="260" t="s">
        <v>1112</v>
      </c>
      <c r="D16" s="61"/>
      <c r="E16" s="61"/>
      <c r="F16" s="587">
        <v>91</v>
      </c>
      <c r="G16" s="587">
        <f t="shared" si="0"/>
        <v>0</v>
      </c>
    </row>
    <row r="17" spans="1:7" ht="18" customHeight="1" x14ac:dyDescent="0.25">
      <c r="A17" s="277">
        <v>5682</v>
      </c>
      <c r="B17" s="467" t="s">
        <v>646</v>
      </c>
      <c r="C17" s="260" t="s">
        <v>1112</v>
      </c>
      <c r="D17" s="61"/>
      <c r="E17" s="61"/>
      <c r="F17" s="587">
        <v>99</v>
      </c>
      <c r="G17" s="587">
        <f t="shared" si="0"/>
        <v>0</v>
      </c>
    </row>
    <row r="18" spans="1:7" ht="18" customHeight="1" x14ac:dyDescent="0.25">
      <c r="A18" s="277">
        <v>5732</v>
      </c>
      <c r="B18" s="467" t="s">
        <v>647</v>
      </c>
      <c r="C18" s="260" t="s">
        <v>1112</v>
      </c>
      <c r="D18" s="61"/>
      <c r="E18" s="61"/>
      <c r="F18" s="587">
        <v>71</v>
      </c>
      <c r="G18" s="587">
        <f t="shared" si="0"/>
        <v>0</v>
      </c>
    </row>
    <row r="19" spans="1:7" ht="18" customHeight="1" x14ac:dyDescent="0.25">
      <c r="A19" s="277">
        <v>5628</v>
      </c>
      <c r="B19" s="467" t="s">
        <v>648</v>
      </c>
      <c r="C19" s="260" t="s">
        <v>1112</v>
      </c>
      <c r="D19" s="61"/>
      <c r="E19" s="61"/>
      <c r="F19" s="587">
        <v>59</v>
      </c>
      <c r="G19" s="587">
        <f t="shared" si="0"/>
        <v>0</v>
      </c>
    </row>
    <row r="20" spans="1:7" ht="18" customHeight="1" x14ac:dyDescent="0.25">
      <c r="A20" s="277">
        <v>5624</v>
      </c>
      <c r="B20" s="467" t="s">
        <v>1416</v>
      </c>
      <c r="C20" s="260" t="s">
        <v>1112</v>
      </c>
      <c r="D20" s="61"/>
      <c r="E20" s="61"/>
      <c r="F20" s="587">
        <v>109</v>
      </c>
      <c r="G20" s="587">
        <f t="shared" si="0"/>
        <v>0</v>
      </c>
    </row>
    <row r="21" spans="1:7" ht="18" customHeight="1" x14ac:dyDescent="0.25">
      <c r="A21" s="277">
        <v>5624</v>
      </c>
      <c r="B21" s="467" t="s">
        <v>1417</v>
      </c>
      <c r="C21" s="260" t="s">
        <v>1112</v>
      </c>
      <c r="D21" s="61"/>
      <c r="E21" s="61"/>
      <c r="F21" s="587">
        <v>109</v>
      </c>
      <c r="G21" s="587">
        <f t="shared" si="0"/>
        <v>0</v>
      </c>
    </row>
    <row r="22" spans="1:7" ht="18" customHeight="1" x14ac:dyDescent="0.25">
      <c r="A22" s="277">
        <v>5761</v>
      </c>
      <c r="B22" s="467" t="s">
        <v>973</v>
      </c>
      <c r="C22" s="260" t="s">
        <v>1112</v>
      </c>
      <c r="D22" s="61"/>
      <c r="E22" s="61"/>
      <c r="F22" s="587">
        <v>47</v>
      </c>
      <c r="G22" s="587">
        <f t="shared" si="0"/>
        <v>0</v>
      </c>
    </row>
    <row r="23" spans="1:7" ht="18" customHeight="1" x14ac:dyDescent="0.25">
      <c r="A23" s="277">
        <v>5754</v>
      </c>
      <c r="B23" s="467" t="s">
        <v>1092</v>
      </c>
      <c r="C23" s="260" t="s">
        <v>1112</v>
      </c>
      <c r="D23" s="61"/>
      <c r="E23" s="61"/>
      <c r="F23" s="587">
        <v>65</v>
      </c>
      <c r="G23" s="587">
        <f t="shared" si="0"/>
        <v>0</v>
      </c>
    </row>
    <row r="24" spans="1:7" ht="18" customHeight="1" thickBot="1" x14ac:dyDescent="0.3">
      <c r="A24" s="391"/>
      <c r="B24" s="460"/>
      <c r="C24" s="207"/>
      <c r="D24" s="14"/>
      <c r="E24" s="14"/>
      <c r="F24" s="461"/>
      <c r="G24" s="461"/>
    </row>
    <row r="25" spans="1:7" ht="18" customHeight="1" thickBot="1" x14ac:dyDescent="0.3">
      <c r="B25" s="457" t="s">
        <v>670</v>
      </c>
      <c r="G25" s="463">
        <f>SUM(G3:G24)</f>
        <v>0</v>
      </c>
    </row>
    <row r="26" spans="1:7" x14ac:dyDescent="0.25">
      <c r="B26" s="163"/>
    </row>
  </sheetData>
  <sheetProtection algorithmName="SHA-512" hashValue="hthoAfsCC/uAj4aaFG0gGmBD2pV8X9pLGd6wvsrbDzpCK5I5lrpAIHlzzzGjtJoBuO2bs8DQljaQF8JDFLXB8Q==" saltValue="yB1VfVQtTiVVpoHQAifMdw==" spinCount="100000" sheet="1" selectLockedCells="1"/>
  <mergeCells count="6">
    <mergeCell ref="G1:G2"/>
    <mergeCell ref="A1:A2"/>
    <mergeCell ref="B1:B2"/>
    <mergeCell ref="C1:C2"/>
    <mergeCell ref="D1:D2"/>
    <mergeCell ref="F1:F2"/>
  </mergeCells>
  <hyperlinks>
    <hyperlink ref="B25" location="'Welcome Page'!A1" display="Welcome Page" xr:uid="{58197741-B022-4B72-9327-E5C846CB4EA9}"/>
  </hyperlinks>
  <pageMargins left="0.7" right="0.7" top="0.75" bottom="0.75" header="0.3" footer="0.3"/>
  <pageSetup fitToWidth="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_SCRIPT_WINE_01"/>
  <dimension ref="A1:J42"/>
  <sheetViews>
    <sheetView topLeftCell="A16" zoomScale="94" zoomScaleNormal="94" workbookViewId="0">
      <selection activeCell="J16" sqref="J1:J1048576"/>
    </sheetView>
  </sheetViews>
  <sheetFormatPr defaultColWidth="11.44140625" defaultRowHeight="15" x14ac:dyDescent="0.25"/>
  <cols>
    <col min="1" max="1" width="40.21875" style="549" bestFit="1" customWidth="1"/>
    <col min="2" max="2" width="10.44140625" style="546" bestFit="1" customWidth="1"/>
    <col min="3" max="3" width="7.6640625" style="547" bestFit="1" customWidth="1"/>
    <col min="4" max="4" width="6.6640625" style="546" bestFit="1" customWidth="1"/>
    <col min="5" max="5" width="8.5546875" style="547" hidden="1" customWidth="1"/>
    <col min="6" max="6" width="33.6640625" style="549" bestFit="1" customWidth="1"/>
    <col min="7" max="7" width="11" style="574" bestFit="1" customWidth="1"/>
    <col min="8" max="8" width="7.6640625" style="547" bestFit="1" customWidth="1"/>
    <col min="9" max="9" width="6.44140625" style="546" bestFit="1" customWidth="1"/>
    <col min="10" max="10" width="7.6640625" style="547" hidden="1" customWidth="1"/>
    <col min="11" max="255" width="11.44140625" style="549"/>
    <col min="256" max="256" width="38.88671875" style="549" customWidth="1"/>
    <col min="257" max="259" width="11.44140625" style="549"/>
    <col min="260" max="260" width="7.6640625" style="549" customWidth="1"/>
    <col min="261" max="261" width="37.6640625" style="549" customWidth="1"/>
    <col min="262" max="511" width="11.44140625" style="549"/>
    <col min="512" max="512" width="38.88671875" style="549" customWidth="1"/>
    <col min="513" max="515" width="11.44140625" style="549"/>
    <col min="516" max="516" width="7.6640625" style="549" customWidth="1"/>
    <col min="517" max="517" width="37.6640625" style="549" customWidth="1"/>
    <col min="518" max="767" width="11.44140625" style="549"/>
    <col min="768" max="768" width="38.88671875" style="549" customWidth="1"/>
    <col min="769" max="771" width="11.44140625" style="549"/>
    <col min="772" max="772" width="7.6640625" style="549" customWidth="1"/>
    <col min="773" max="773" width="37.6640625" style="549" customWidth="1"/>
    <col min="774" max="1023" width="11.44140625" style="549"/>
    <col min="1024" max="1024" width="38.88671875" style="549" customWidth="1"/>
    <col min="1025" max="1027" width="11.44140625" style="549"/>
    <col min="1028" max="1028" width="7.6640625" style="549" customWidth="1"/>
    <col min="1029" max="1029" width="37.6640625" style="549" customWidth="1"/>
    <col min="1030" max="1279" width="11.44140625" style="549"/>
    <col min="1280" max="1280" width="38.88671875" style="549" customWidth="1"/>
    <col min="1281" max="1283" width="11.44140625" style="549"/>
    <col min="1284" max="1284" width="7.6640625" style="549" customWidth="1"/>
    <col min="1285" max="1285" width="37.6640625" style="549" customWidth="1"/>
    <col min="1286" max="1535" width="11.44140625" style="549"/>
    <col min="1536" max="1536" width="38.88671875" style="549" customWidth="1"/>
    <col min="1537" max="1539" width="11.44140625" style="549"/>
    <col min="1540" max="1540" width="7.6640625" style="549" customWidth="1"/>
    <col min="1541" max="1541" width="37.6640625" style="549" customWidth="1"/>
    <col min="1542" max="1791" width="11.44140625" style="549"/>
    <col min="1792" max="1792" width="38.88671875" style="549" customWidth="1"/>
    <col min="1793" max="1795" width="11.44140625" style="549"/>
    <col min="1796" max="1796" width="7.6640625" style="549" customWidth="1"/>
    <col min="1797" max="1797" width="37.6640625" style="549" customWidth="1"/>
    <col min="1798" max="2047" width="11.44140625" style="549"/>
    <col min="2048" max="2048" width="38.88671875" style="549" customWidth="1"/>
    <col min="2049" max="2051" width="11.44140625" style="549"/>
    <col min="2052" max="2052" width="7.6640625" style="549" customWidth="1"/>
    <col min="2053" max="2053" width="37.6640625" style="549" customWidth="1"/>
    <col min="2054" max="2303" width="11.44140625" style="549"/>
    <col min="2304" max="2304" width="38.88671875" style="549" customWidth="1"/>
    <col min="2305" max="2307" width="11.44140625" style="549"/>
    <col min="2308" max="2308" width="7.6640625" style="549" customWidth="1"/>
    <col min="2309" max="2309" width="37.6640625" style="549" customWidth="1"/>
    <col min="2310" max="2559" width="11.44140625" style="549"/>
    <col min="2560" max="2560" width="38.88671875" style="549" customWidth="1"/>
    <col min="2561" max="2563" width="11.44140625" style="549"/>
    <col min="2564" max="2564" width="7.6640625" style="549" customWidth="1"/>
    <col min="2565" max="2565" width="37.6640625" style="549" customWidth="1"/>
    <col min="2566" max="2815" width="11.44140625" style="549"/>
    <col min="2816" max="2816" width="38.88671875" style="549" customWidth="1"/>
    <col min="2817" max="2819" width="11.44140625" style="549"/>
    <col min="2820" max="2820" width="7.6640625" style="549" customWidth="1"/>
    <col min="2821" max="2821" width="37.6640625" style="549" customWidth="1"/>
    <col min="2822" max="3071" width="11.44140625" style="549"/>
    <col min="3072" max="3072" width="38.88671875" style="549" customWidth="1"/>
    <col min="3073" max="3075" width="11.44140625" style="549"/>
    <col min="3076" max="3076" width="7.6640625" style="549" customWidth="1"/>
    <col min="3077" max="3077" width="37.6640625" style="549" customWidth="1"/>
    <col min="3078" max="3327" width="11.44140625" style="549"/>
    <col min="3328" max="3328" width="38.88671875" style="549" customWidth="1"/>
    <col min="3329" max="3331" width="11.44140625" style="549"/>
    <col min="3332" max="3332" width="7.6640625" style="549" customWidth="1"/>
    <col min="3333" max="3333" width="37.6640625" style="549" customWidth="1"/>
    <col min="3334" max="3583" width="11.44140625" style="549"/>
    <col min="3584" max="3584" width="38.88671875" style="549" customWidth="1"/>
    <col min="3585" max="3587" width="11.44140625" style="549"/>
    <col min="3588" max="3588" width="7.6640625" style="549" customWidth="1"/>
    <col min="3589" max="3589" width="37.6640625" style="549" customWidth="1"/>
    <col min="3590" max="3839" width="11.44140625" style="549"/>
    <col min="3840" max="3840" width="38.88671875" style="549" customWidth="1"/>
    <col min="3841" max="3843" width="11.44140625" style="549"/>
    <col min="3844" max="3844" width="7.6640625" style="549" customWidth="1"/>
    <col min="3845" max="3845" width="37.6640625" style="549" customWidth="1"/>
    <col min="3846" max="4095" width="11.44140625" style="549"/>
    <col min="4096" max="4096" width="38.88671875" style="549" customWidth="1"/>
    <col min="4097" max="4099" width="11.44140625" style="549"/>
    <col min="4100" max="4100" width="7.6640625" style="549" customWidth="1"/>
    <col min="4101" max="4101" width="37.6640625" style="549" customWidth="1"/>
    <col min="4102" max="4351" width="11.44140625" style="549"/>
    <col min="4352" max="4352" width="38.88671875" style="549" customWidth="1"/>
    <col min="4353" max="4355" width="11.44140625" style="549"/>
    <col min="4356" max="4356" width="7.6640625" style="549" customWidth="1"/>
    <col min="4357" max="4357" width="37.6640625" style="549" customWidth="1"/>
    <col min="4358" max="4607" width="11.44140625" style="549"/>
    <col min="4608" max="4608" width="38.88671875" style="549" customWidth="1"/>
    <col min="4609" max="4611" width="11.44140625" style="549"/>
    <col min="4612" max="4612" width="7.6640625" style="549" customWidth="1"/>
    <col min="4613" max="4613" width="37.6640625" style="549" customWidth="1"/>
    <col min="4614" max="4863" width="11.44140625" style="549"/>
    <col min="4864" max="4864" width="38.88671875" style="549" customWidth="1"/>
    <col min="4865" max="4867" width="11.44140625" style="549"/>
    <col min="4868" max="4868" width="7.6640625" style="549" customWidth="1"/>
    <col min="4869" max="4869" width="37.6640625" style="549" customWidth="1"/>
    <col min="4870" max="5119" width="11.44140625" style="549"/>
    <col min="5120" max="5120" width="38.88671875" style="549" customWidth="1"/>
    <col min="5121" max="5123" width="11.44140625" style="549"/>
    <col min="5124" max="5124" width="7.6640625" style="549" customWidth="1"/>
    <col min="5125" max="5125" width="37.6640625" style="549" customWidth="1"/>
    <col min="5126" max="5375" width="11.44140625" style="549"/>
    <col min="5376" max="5376" width="38.88671875" style="549" customWidth="1"/>
    <col min="5377" max="5379" width="11.44140625" style="549"/>
    <col min="5380" max="5380" width="7.6640625" style="549" customWidth="1"/>
    <col min="5381" max="5381" width="37.6640625" style="549" customWidth="1"/>
    <col min="5382" max="5631" width="11.44140625" style="549"/>
    <col min="5632" max="5632" width="38.88671875" style="549" customWidth="1"/>
    <col min="5633" max="5635" width="11.44140625" style="549"/>
    <col min="5636" max="5636" width="7.6640625" style="549" customWidth="1"/>
    <col min="5637" max="5637" width="37.6640625" style="549" customWidth="1"/>
    <col min="5638" max="5887" width="11.44140625" style="549"/>
    <col min="5888" max="5888" width="38.88671875" style="549" customWidth="1"/>
    <col min="5889" max="5891" width="11.44140625" style="549"/>
    <col min="5892" max="5892" width="7.6640625" style="549" customWidth="1"/>
    <col min="5893" max="5893" width="37.6640625" style="549" customWidth="1"/>
    <col min="5894" max="6143" width="11.44140625" style="549"/>
    <col min="6144" max="6144" width="38.88671875" style="549" customWidth="1"/>
    <col min="6145" max="6147" width="11.44140625" style="549"/>
    <col min="6148" max="6148" width="7.6640625" style="549" customWidth="1"/>
    <col min="6149" max="6149" width="37.6640625" style="549" customWidth="1"/>
    <col min="6150" max="6399" width="11.44140625" style="549"/>
    <col min="6400" max="6400" width="38.88671875" style="549" customWidth="1"/>
    <col min="6401" max="6403" width="11.44140625" style="549"/>
    <col min="6404" max="6404" width="7.6640625" style="549" customWidth="1"/>
    <col min="6405" max="6405" width="37.6640625" style="549" customWidth="1"/>
    <col min="6406" max="6655" width="11.44140625" style="549"/>
    <col min="6656" max="6656" width="38.88671875" style="549" customWidth="1"/>
    <col min="6657" max="6659" width="11.44140625" style="549"/>
    <col min="6660" max="6660" width="7.6640625" style="549" customWidth="1"/>
    <col min="6661" max="6661" width="37.6640625" style="549" customWidth="1"/>
    <col min="6662" max="6911" width="11.44140625" style="549"/>
    <col min="6912" max="6912" width="38.88671875" style="549" customWidth="1"/>
    <col min="6913" max="6915" width="11.44140625" style="549"/>
    <col min="6916" max="6916" width="7.6640625" style="549" customWidth="1"/>
    <col min="6917" max="6917" width="37.6640625" style="549" customWidth="1"/>
    <col min="6918" max="7167" width="11.44140625" style="549"/>
    <col min="7168" max="7168" width="38.88671875" style="549" customWidth="1"/>
    <col min="7169" max="7171" width="11.44140625" style="549"/>
    <col min="7172" max="7172" width="7.6640625" style="549" customWidth="1"/>
    <col min="7173" max="7173" width="37.6640625" style="549" customWidth="1"/>
    <col min="7174" max="7423" width="11.44140625" style="549"/>
    <col min="7424" max="7424" width="38.88671875" style="549" customWidth="1"/>
    <col min="7425" max="7427" width="11.44140625" style="549"/>
    <col min="7428" max="7428" width="7.6640625" style="549" customWidth="1"/>
    <col min="7429" max="7429" width="37.6640625" style="549" customWidth="1"/>
    <col min="7430" max="7679" width="11.44140625" style="549"/>
    <col min="7680" max="7680" width="38.88671875" style="549" customWidth="1"/>
    <col min="7681" max="7683" width="11.44140625" style="549"/>
    <col min="7684" max="7684" width="7.6640625" style="549" customWidth="1"/>
    <col min="7685" max="7685" width="37.6640625" style="549" customWidth="1"/>
    <col min="7686" max="7935" width="11.44140625" style="549"/>
    <col min="7936" max="7936" width="38.88671875" style="549" customWidth="1"/>
    <col min="7937" max="7939" width="11.44140625" style="549"/>
    <col min="7940" max="7940" width="7.6640625" style="549" customWidth="1"/>
    <col min="7941" max="7941" width="37.6640625" style="549" customWidth="1"/>
    <col min="7942" max="8191" width="11.44140625" style="549"/>
    <col min="8192" max="8192" width="38.88671875" style="549" customWidth="1"/>
    <col min="8193" max="8195" width="11.44140625" style="549"/>
    <col min="8196" max="8196" width="7.6640625" style="549" customWidth="1"/>
    <col min="8197" max="8197" width="37.6640625" style="549" customWidth="1"/>
    <col min="8198" max="8447" width="11.44140625" style="549"/>
    <col min="8448" max="8448" width="38.88671875" style="549" customWidth="1"/>
    <col min="8449" max="8451" width="11.44140625" style="549"/>
    <col min="8452" max="8452" width="7.6640625" style="549" customWidth="1"/>
    <col min="8453" max="8453" width="37.6640625" style="549" customWidth="1"/>
    <col min="8454" max="8703" width="11.44140625" style="549"/>
    <col min="8704" max="8704" width="38.88671875" style="549" customWidth="1"/>
    <col min="8705" max="8707" width="11.44140625" style="549"/>
    <col min="8708" max="8708" width="7.6640625" style="549" customWidth="1"/>
    <col min="8709" max="8709" width="37.6640625" style="549" customWidth="1"/>
    <col min="8710" max="8959" width="11.44140625" style="549"/>
    <col min="8960" max="8960" width="38.88671875" style="549" customWidth="1"/>
    <col min="8961" max="8963" width="11.44140625" style="549"/>
    <col min="8964" max="8964" width="7.6640625" style="549" customWidth="1"/>
    <col min="8965" max="8965" width="37.6640625" style="549" customWidth="1"/>
    <col min="8966" max="9215" width="11.44140625" style="549"/>
    <col min="9216" max="9216" width="38.88671875" style="549" customWidth="1"/>
    <col min="9217" max="9219" width="11.44140625" style="549"/>
    <col min="9220" max="9220" width="7.6640625" style="549" customWidth="1"/>
    <col min="9221" max="9221" width="37.6640625" style="549" customWidth="1"/>
    <col min="9222" max="9471" width="11.44140625" style="549"/>
    <col min="9472" max="9472" width="38.88671875" style="549" customWidth="1"/>
    <col min="9473" max="9475" width="11.44140625" style="549"/>
    <col min="9476" max="9476" width="7.6640625" style="549" customWidth="1"/>
    <col min="9477" max="9477" width="37.6640625" style="549" customWidth="1"/>
    <col min="9478" max="9727" width="11.44140625" style="549"/>
    <col min="9728" max="9728" width="38.88671875" style="549" customWidth="1"/>
    <col min="9729" max="9731" width="11.44140625" style="549"/>
    <col min="9732" max="9732" width="7.6640625" style="549" customWidth="1"/>
    <col min="9733" max="9733" width="37.6640625" style="549" customWidth="1"/>
    <col min="9734" max="9983" width="11.44140625" style="549"/>
    <col min="9984" max="9984" width="38.88671875" style="549" customWidth="1"/>
    <col min="9985" max="9987" width="11.44140625" style="549"/>
    <col min="9988" max="9988" width="7.6640625" style="549" customWidth="1"/>
    <col min="9989" max="9989" width="37.6640625" style="549" customWidth="1"/>
    <col min="9990" max="10239" width="11.44140625" style="549"/>
    <col min="10240" max="10240" width="38.88671875" style="549" customWidth="1"/>
    <col min="10241" max="10243" width="11.44140625" style="549"/>
    <col min="10244" max="10244" width="7.6640625" style="549" customWidth="1"/>
    <col min="10245" max="10245" width="37.6640625" style="549" customWidth="1"/>
    <col min="10246" max="10495" width="11.44140625" style="549"/>
    <col min="10496" max="10496" width="38.88671875" style="549" customWidth="1"/>
    <col min="10497" max="10499" width="11.44140625" style="549"/>
    <col min="10500" max="10500" width="7.6640625" style="549" customWidth="1"/>
    <col min="10501" max="10501" width="37.6640625" style="549" customWidth="1"/>
    <col min="10502" max="10751" width="11.44140625" style="549"/>
    <col min="10752" max="10752" width="38.88671875" style="549" customWidth="1"/>
    <col min="10753" max="10755" width="11.44140625" style="549"/>
    <col min="10756" max="10756" width="7.6640625" style="549" customWidth="1"/>
    <col min="10757" max="10757" width="37.6640625" style="549" customWidth="1"/>
    <col min="10758" max="11007" width="11.44140625" style="549"/>
    <col min="11008" max="11008" width="38.88671875" style="549" customWidth="1"/>
    <col min="11009" max="11011" width="11.44140625" style="549"/>
    <col min="11012" max="11012" width="7.6640625" style="549" customWidth="1"/>
    <col min="11013" max="11013" width="37.6640625" style="549" customWidth="1"/>
    <col min="11014" max="11263" width="11.44140625" style="549"/>
    <col min="11264" max="11264" width="38.88671875" style="549" customWidth="1"/>
    <col min="11265" max="11267" width="11.44140625" style="549"/>
    <col min="11268" max="11268" width="7.6640625" style="549" customWidth="1"/>
    <col min="11269" max="11269" width="37.6640625" style="549" customWidth="1"/>
    <col min="11270" max="11519" width="11.44140625" style="549"/>
    <col min="11520" max="11520" width="38.88671875" style="549" customWidth="1"/>
    <col min="11521" max="11523" width="11.44140625" style="549"/>
    <col min="11524" max="11524" width="7.6640625" style="549" customWidth="1"/>
    <col min="11525" max="11525" width="37.6640625" style="549" customWidth="1"/>
    <col min="11526" max="11775" width="11.44140625" style="549"/>
    <col min="11776" max="11776" width="38.88671875" style="549" customWidth="1"/>
    <col min="11777" max="11779" width="11.44140625" style="549"/>
    <col min="11780" max="11780" width="7.6640625" style="549" customWidth="1"/>
    <col min="11781" max="11781" width="37.6640625" style="549" customWidth="1"/>
    <col min="11782" max="12031" width="11.44140625" style="549"/>
    <col min="12032" max="12032" width="38.88671875" style="549" customWidth="1"/>
    <col min="12033" max="12035" width="11.44140625" style="549"/>
    <col min="12036" max="12036" width="7.6640625" style="549" customWidth="1"/>
    <col min="12037" max="12037" width="37.6640625" style="549" customWidth="1"/>
    <col min="12038" max="12287" width="11.44140625" style="549"/>
    <col min="12288" max="12288" width="38.88671875" style="549" customWidth="1"/>
    <col min="12289" max="12291" width="11.44140625" style="549"/>
    <col min="12292" max="12292" width="7.6640625" style="549" customWidth="1"/>
    <col min="12293" max="12293" width="37.6640625" style="549" customWidth="1"/>
    <col min="12294" max="12543" width="11.44140625" style="549"/>
    <col min="12544" max="12544" width="38.88671875" style="549" customWidth="1"/>
    <col min="12545" max="12547" width="11.44140625" style="549"/>
    <col min="12548" max="12548" width="7.6640625" style="549" customWidth="1"/>
    <col min="12549" max="12549" width="37.6640625" style="549" customWidth="1"/>
    <col min="12550" max="12799" width="11.44140625" style="549"/>
    <col min="12800" max="12800" width="38.88671875" style="549" customWidth="1"/>
    <col min="12801" max="12803" width="11.44140625" style="549"/>
    <col min="12804" max="12804" width="7.6640625" style="549" customWidth="1"/>
    <col min="12805" max="12805" width="37.6640625" style="549" customWidth="1"/>
    <col min="12806" max="13055" width="11.44140625" style="549"/>
    <col min="13056" max="13056" width="38.88671875" style="549" customWidth="1"/>
    <col min="13057" max="13059" width="11.44140625" style="549"/>
    <col min="13060" max="13060" width="7.6640625" style="549" customWidth="1"/>
    <col min="13061" max="13061" width="37.6640625" style="549" customWidth="1"/>
    <col min="13062" max="13311" width="11.44140625" style="549"/>
    <col min="13312" max="13312" width="38.88671875" style="549" customWidth="1"/>
    <col min="13313" max="13315" width="11.44140625" style="549"/>
    <col min="13316" max="13316" width="7.6640625" style="549" customWidth="1"/>
    <col min="13317" max="13317" width="37.6640625" style="549" customWidth="1"/>
    <col min="13318" max="13567" width="11.44140625" style="549"/>
    <col min="13568" max="13568" width="38.88671875" style="549" customWidth="1"/>
    <col min="13569" max="13571" width="11.44140625" style="549"/>
    <col min="13572" max="13572" width="7.6640625" style="549" customWidth="1"/>
    <col min="13573" max="13573" width="37.6640625" style="549" customWidth="1"/>
    <col min="13574" max="13823" width="11.44140625" style="549"/>
    <col min="13824" max="13824" width="38.88671875" style="549" customWidth="1"/>
    <col min="13825" max="13827" width="11.44140625" style="549"/>
    <col min="13828" max="13828" width="7.6640625" style="549" customWidth="1"/>
    <col min="13829" max="13829" width="37.6640625" style="549" customWidth="1"/>
    <col min="13830" max="14079" width="11.44140625" style="549"/>
    <col min="14080" max="14080" width="38.88671875" style="549" customWidth="1"/>
    <col min="14081" max="14083" width="11.44140625" style="549"/>
    <col min="14084" max="14084" width="7.6640625" style="549" customWidth="1"/>
    <col min="14085" max="14085" width="37.6640625" style="549" customWidth="1"/>
    <col min="14086" max="14335" width="11.44140625" style="549"/>
    <col min="14336" max="14336" width="38.88671875" style="549" customWidth="1"/>
    <col min="14337" max="14339" width="11.44140625" style="549"/>
    <col min="14340" max="14340" width="7.6640625" style="549" customWidth="1"/>
    <col min="14341" max="14341" width="37.6640625" style="549" customWidth="1"/>
    <col min="14342" max="14591" width="11.44140625" style="549"/>
    <col min="14592" max="14592" width="38.88671875" style="549" customWidth="1"/>
    <col min="14593" max="14595" width="11.44140625" style="549"/>
    <col min="14596" max="14596" width="7.6640625" style="549" customWidth="1"/>
    <col min="14597" max="14597" width="37.6640625" style="549" customWidth="1"/>
    <col min="14598" max="14847" width="11.44140625" style="549"/>
    <col min="14848" max="14848" width="38.88671875" style="549" customWidth="1"/>
    <col min="14849" max="14851" width="11.44140625" style="549"/>
    <col min="14852" max="14852" width="7.6640625" style="549" customWidth="1"/>
    <col min="14853" max="14853" width="37.6640625" style="549" customWidth="1"/>
    <col min="14854" max="15103" width="11.44140625" style="549"/>
    <col min="15104" max="15104" width="38.88671875" style="549" customWidth="1"/>
    <col min="15105" max="15107" width="11.44140625" style="549"/>
    <col min="15108" max="15108" width="7.6640625" style="549" customWidth="1"/>
    <col min="15109" max="15109" width="37.6640625" style="549" customWidth="1"/>
    <col min="15110" max="15359" width="11.44140625" style="549"/>
    <col min="15360" max="15360" width="38.88671875" style="549" customWidth="1"/>
    <col min="15361" max="15363" width="11.44140625" style="549"/>
    <col min="15364" max="15364" width="7.6640625" style="549" customWidth="1"/>
    <col min="15365" max="15365" width="37.6640625" style="549" customWidth="1"/>
    <col min="15366" max="15615" width="11.44140625" style="549"/>
    <col min="15616" max="15616" width="38.88671875" style="549" customWidth="1"/>
    <col min="15617" max="15619" width="11.44140625" style="549"/>
    <col min="15620" max="15620" width="7.6640625" style="549" customWidth="1"/>
    <col min="15621" max="15621" width="37.6640625" style="549" customWidth="1"/>
    <col min="15622" max="15871" width="11.44140625" style="549"/>
    <col min="15872" max="15872" width="38.88671875" style="549" customWidth="1"/>
    <col min="15873" max="15875" width="11.44140625" style="549"/>
    <col min="15876" max="15876" width="7.6640625" style="549" customWidth="1"/>
    <col min="15877" max="15877" width="37.6640625" style="549" customWidth="1"/>
    <col min="15878" max="16127" width="11.44140625" style="549"/>
    <col min="16128" max="16128" width="38.88671875" style="549" customWidth="1"/>
    <col min="16129" max="16131" width="11.44140625" style="549"/>
    <col min="16132" max="16132" width="7.6640625" style="549" customWidth="1"/>
    <col min="16133" max="16133" width="37.6640625" style="549" customWidth="1"/>
    <col min="16134" max="16384" width="11.44140625" style="549"/>
  </cols>
  <sheetData>
    <row r="1" spans="1:10" x14ac:dyDescent="0.25">
      <c r="A1" s="556" t="s">
        <v>749</v>
      </c>
      <c r="B1" s="557" t="s">
        <v>678</v>
      </c>
      <c r="C1" s="558" t="s">
        <v>55</v>
      </c>
      <c r="D1" s="557" t="s">
        <v>679</v>
      </c>
      <c r="E1" s="558" t="s">
        <v>1462</v>
      </c>
      <c r="F1" s="556" t="s">
        <v>1418</v>
      </c>
      <c r="G1" s="569" t="s">
        <v>678</v>
      </c>
      <c r="H1" s="558" t="s">
        <v>55</v>
      </c>
      <c r="I1" s="557" t="s">
        <v>679</v>
      </c>
      <c r="J1" s="548" t="s">
        <v>1462</v>
      </c>
    </row>
    <row r="2" spans="1:10" x14ac:dyDescent="0.25">
      <c r="A2" s="576" t="s">
        <v>1506</v>
      </c>
      <c r="B2" s="577">
        <v>2018</v>
      </c>
      <c r="C2" s="545">
        <v>31</v>
      </c>
      <c r="D2" s="277"/>
      <c r="E2" s="545">
        <f>D2*C2</f>
        <v>0</v>
      </c>
      <c r="F2" s="363" t="s">
        <v>649</v>
      </c>
      <c r="G2" s="570">
        <v>2024</v>
      </c>
      <c r="H2" s="545">
        <v>28</v>
      </c>
      <c r="I2" s="559"/>
      <c r="J2" s="551">
        <f>I2*H2</f>
        <v>0</v>
      </c>
    </row>
    <row r="3" spans="1:10" x14ac:dyDescent="0.25">
      <c r="A3" s="576" t="s">
        <v>1507</v>
      </c>
      <c r="B3" s="578">
        <v>2016</v>
      </c>
      <c r="C3" s="545">
        <v>68</v>
      </c>
      <c r="D3" s="277"/>
      <c r="E3" s="545">
        <f t="shared" ref="E3:E21" si="0">D3*C3</f>
        <v>0</v>
      </c>
      <c r="F3" s="363" t="s">
        <v>650</v>
      </c>
      <c r="G3" s="570">
        <v>2024</v>
      </c>
      <c r="H3" s="545">
        <v>28</v>
      </c>
      <c r="I3" s="559"/>
      <c r="J3" s="551">
        <f t="shared" ref="J3:J32" si="1">I3*H3</f>
        <v>0</v>
      </c>
    </row>
    <row r="4" spans="1:10" x14ac:dyDescent="0.25">
      <c r="A4" s="576" t="s">
        <v>1508</v>
      </c>
      <c r="B4" s="577">
        <v>2019</v>
      </c>
      <c r="C4" s="545">
        <v>81</v>
      </c>
      <c r="D4" s="277"/>
      <c r="E4" s="545">
        <f t="shared" si="0"/>
        <v>0</v>
      </c>
      <c r="F4" s="363" t="s">
        <v>652</v>
      </c>
      <c r="G4" s="570">
        <v>2022</v>
      </c>
      <c r="H4" s="545">
        <v>33</v>
      </c>
      <c r="I4" s="559"/>
      <c r="J4" s="551">
        <f t="shared" si="1"/>
        <v>0</v>
      </c>
    </row>
    <row r="5" spans="1:10" x14ac:dyDescent="0.25">
      <c r="A5" s="576" t="s">
        <v>1509</v>
      </c>
      <c r="B5" s="578">
        <v>2016</v>
      </c>
      <c r="C5" s="545">
        <v>89</v>
      </c>
      <c r="D5" s="277"/>
      <c r="E5" s="545">
        <f t="shared" si="0"/>
        <v>0</v>
      </c>
      <c r="F5" s="363" t="s">
        <v>651</v>
      </c>
      <c r="G5" s="570">
        <v>2022</v>
      </c>
      <c r="H5" s="545">
        <v>60</v>
      </c>
      <c r="I5" s="559"/>
      <c r="J5" s="551">
        <f t="shared" si="1"/>
        <v>0</v>
      </c>
    </row>
    <row r="6" spans="1:10" x14ac:dyDescent="0.25">
      <c r="A6" s="579" t="s">
        <v>1510</v>
      </c>
      <c r="B6" s="578">
        <v>2016</v>
      </c>
      <c r="C6" s="545">
        <v>97</v>
      </c>
      <c r="D6" s="277"/>
      <c r="E6" s="545">
        <f t="shared" si="0"/>
        <v>0</v>
      </c>
      <c r="F6" s="363" t="s">
        <v>653</v>
      </c>
      <c r="G6" s="570">
        <v>2022</v>
      </c>
      <c r="H6" s="545">
        <v>31</v>
      </c>
      <c r="I6" s="559"/>
      <c r="J6" s="551">
        <f t="shared" si="1"/>
        <v>0</v>
      </c>
    </row>
    <row r="7" spans="1:10" x14ac:dyDescent="0.25">
      <c r="A7" s="576" t="s">
        <v>1511</v>
      </c>
      <c r="B7" s="577">
        <v>2016</v>
      </c>
      <c r="C7" s="545">
        <v>139</v>
      </c>
      <c r="D7" s="277"/>
      <c r="E7" s="545">
        <f t="shared" si="0"/>
        <v>0</v>
      </c>
      <c r="F7" s="560" t="s">
        <v>1419</v>
      </c>
      <c r="G7" s="571"/>
      <c r="H7" s="561" t="s">
        <v>55</v>
      </c>
      <c r="I7" s="557" t="s">
        <v>679</v>
      </c>
      <c r="J7" s="552"/>
    </row>
    <row r="8" spans="1:10" x14ac:dyDescent="0.25">
      <c r="A8" s="560" t="s">
        <v>792</v>
      </c>
      <c r="B8" s="466" t="s">
        <v>678</v>
      </c>
      <c r="C8" s="561" t="s">
        <v>55</v>
      </c>
      <c r="D8" s="466" t="s">
        <v>679</v>
      </c>
      <c r="E8" s="545"/>
      <c r="F8" s="363" t="s">
        <v>652</v>
      </c>
      <c r="G8" s="570">
        <v>2022</v>
      </c>
      <c r="H8" s="562">
        <v>82</v>
      </c>
      <c r="I8" s="559"/>
      <c r="J8" s="553">
        <f t="shared" si="1"/>
        <v>0</v>
      </c>
    </row>
    <row r="9" spans="1:10" x14ac:dyDescent="0.25">
      <c r="A9" s="363" t="s">
        <v>1512</v>
      </c>
      <c r="B9" s="277">
        <v>2016</v>
      </c>
      <c r="C9" s="545">
        <v>46</v>
      </c>
      <c r="D9" s="277"/>
      <c r="E9" s="545">
        <f t="shared" si="0"/>
        <v>0</v>
      </c>
      <c r="F9" s="363" t="s">
        <v>653</v>
      </c>
      <c r="G9" s="570">
        <v>2022</v>
      </c>
      <c r="H9" s="562">
        <v>78</v>
      </c>
      <c r="I9" s="559"/>
      <c r="J9" s="553">
        <f t="shared" si="1"/>
        <v>0</v>
      </c>
    </row>
    <row r="10" spans="1:10" x14ac:dyDescent="0.25">
      <c r="A10" s="363" t="s">
        <v>1513</v>
      </c>
      <c r="B10" s="277">
        <v>2018</v>
      </c>
      <c r="C10" s="562">
        <v>54</v>
      </c>
      <c r="D10" s="277"/>
      <c r="E10" s="562">
        <f t="shared" si="0"/>
        <v>0</v>
      </c>
      <c r="F10" s="363" t="s">
        <v>651</v>
      </c>
      <c r="G10" s="570">
        <v>2022</v>
      </c>
      <c r="H10" s="562">
        <v>120</v>
      </c>
      <c r="I10" s="559"/>
      <c r="J10" s="553">
        <f t="shared" si="1"/>
        <v>0</v>
      </c>
    </row>
    <row r="11" spans="1:10" x14ac:dyDescent="0.25">
      <c r="A11" s="363" t="s">
        <v>1093</v>
      </c>
      <c r="B11" s="277">
        <v>2015</v>
      </c>
      <c r="C11" s="562">
        <v>69</v>
      </c>
      <c r="D11" s="277"/>
      <c r="E11" s="562">
        <f t="shared" si="0"/>
        <v>0</v>
      </c>
      <c r="F11" s="560" t="s">
        <v>1094</v>
      </c>
      <c r="G11" s="571" t="s">
        <v>678</v>
      </c>
      <c r="H11" s="563" t="s">
        <v>55</v>
      </c>
      <c r="I11" s="557" t="s">
        <v>679</v>
      </c>
      <c r="J11" s="554"/>
    </row>
    <row r="12" spans="1:10" x14ac:dyDescent="0.25">
      <c r="A12" s="363" t="s">
        <v>1514</v>
      </c>
      <c r="B12" s="277">
        <v>2010</v>
      </c>
      <c r="C12" s="562">
        <v>94</v>
      </c>
      <c r="D12" s="277"/>
      <c r="E12" s="562">
        <f t="shared" si="0"/>
        <v>0</v>
      </c>
      <c r="F12" s="363" t="s">
        <v>976</v>
      </c>
      <c r="G12" s="570">
        <v>2024</v>
      </c>
      <c r="H12" s="562">
        <v>38</v>
      </c>
      <c r="I12" s="559"/>
      <c r="J12" s="553">
        <f t="shared" si="1"/>
        <v>0</v>
      </c>
    </row>
    <row r="13" spans="1:10" x14ac:dyDescent="0.25">
      <c r="A13" s="363" t="s">
        <v>974</v>
      </c>
      <c r="B13" s="277">
        <v>2018</v>
      </c>
      <c r="C13" s="562">
        <v>87</v>
      </c>
      <c r="D13" s="277"/>
      <c r="E13" s="562">
        <f t="shared" si="0"/>
        <v>0</v>
      </c>
      <c r="F13" s="363" t="s">
        <v>977</v>
      </c>
      <c r="G13" s="570">
        <v>2019</v>
      </c>
      <c r="H13" s="562">
        <v>19</v>
      </c>
      <c r="I13" s="559"/>
      <c r="J13" s="553">
        <f t="shared" si="1"/>
        <v>0</v>
      </c>
    </row>
    <row r="14" spans="1:10" x14ac:dyDescent="0.25">
      <c r="A14" s="363" t="s">
        <v>975</v>
      </c>
      <c r="B14" s="277">
        <v>2015</v>
      </c>
      <c r="C14" s="562">
        <v>145</v>
      </c>
      <c r="D14" s="277"/>
      <c r="E14" s="562">
        <f t="shared" si="0"/>
        <v>0</v>
      </c>
      <c r="F14" s="363" t="s">
        <v>782</v>
      </c>
      <c r="G14" s="570">
        <v>2024</v>
      </c>
      <c r="H14" s="562">
        <v>25</v>
      </c>
      <c r="I14" s="559"/>
      <c r="J14" s="553">
        <f t="shared" si="1"/>
        <v>0</v>
      </c>
    </row>
    <row r="15" spans="1:10" x14ac:dyDescent="0.25">
      <c r="A15" s="363" t="s">
        <v>1420</v>
      </c>
      <c r="B15" s="277">
        <v>2016</v>
      </c>
      <c r="C15" s="562">
        <v>145</v>
      </c>
      <c r="D15" s="277"/>
      <c r="E15" s="562">
        <f t="shared" si="0"/>
        <v>0</v>
      </c>
      <c r="F15" s="363" t="s">
        <v>776</v>
      </c>
      <c r="G15" s="570">
        <v>2022</v>
      </c>
      <c r="H15" s="545">
        <v>33</v>
      </c>
      <c r="I15" s="559"/>
      <c r="J15" s="551">
        <f t="shared" si="1"/>
        <v>0</v>
      </c>
    </row>
    <row r="16" spans="1:10" x14ac:dyDescent="0.25">
      <c r="A16" s="560" t="s">
        <v>750</v>
      </c>
      <c r="B16" s="466" t="s">
        <v>678</v>
      </c>
      <c r="C16" s="563" t="s">
        <v>55</v>
      </c>
      <c r="D16" s="466" t="s">
        <v>679</v>
      </c>
      <c r="E16" s="562"/>
      <c r="F16" s="560" t="s">
        <v>709</v>
      </c>
      <c r="G16" s="571"/>
      <c r="H16" s="563" t="s">
        <v>55</v>
      </c>
      <c r="I16" s="557" t="s">
        <v>679</v>
      </c>
      <c r="J16" s="554"/>
    </row>
    <row r="17" spans="1:10" x14ac:dyDescent="0.25">
      <c r="A17" s="363" t="s">
        <v>1515</v>
      </c>
      <c r="B17" s="277">
        <v>2021</v>
      </c>
      <c r="C17" s="562">
        <v>35</v>
      </c>
      <c r="D17" s="277"/>
      <c r="E17" s="562">
        <f t="shared" si="0"/>
        <v>0</v>
      </c>
      <c r="F17" s="363" t="s">
        <v>1421</v>
      </c>
      <c r="G17" s="570">
        <v>2023</v>
      </c>
      <c r="H17" s="562">
        <v>21.9</v>
      </c>
      <c r="I17" s="559"/>
      <c r="J17" s="553">
        <f t="shared" si="1"/>
        <v>0</v>
      </c>
    </row>
    <row r="18" spans="1:10" x14ac:dyDescent="0.25">
      <c r="A18" s="363" t="s">
        <v>1095</v>
      </c>
      <c r="B18" s="277">
        <v>2023</v>
      </c>
      <c r="C18" s="562">
        <v>62</v>
      </c>
      <c r="D18" s="277"/>
      <c r="E18" s="562">
        <f t="shared" si="0"/>
        <v>0</v>
      </c>
      <c r="F18" s="363" t="s">
        <v>781</v>
      </c>
      <c r="G18" s="570">
        <v>2024</v>
      </c>
      <c r="H18" s="562">
        <v>26</v>
      </c>
      <c r="I18" s="559"/>
      <c r="J18" s="553">
        <f t="shared" si="1"/>
        <v>0</v>
      </c>
    </row>
    <row r="19" spans="1:10" x14ac:dyDescent="0.25">
      <c r="A19" s="363" t="s">
        <v>1516</v>
      </c>
      <c r="B19" s="277">
        <v>2014</v>
      </c>
      <c r="C19" s="562">
        <v>108</v>
      </c>
      <c r="D19" s="277"/>
      <c r="E19" s="562">
        <f t="shared" si="0"/>
        <v>0</v>
      </c>
      <c r="F19" s="363" t="s">
        <v>978</v>
      </c>
      <c r="G19" s="570">
        <v>2024</v>
      </c>
      <c r="H19" s="562">
        <v>29.9</v>
      </c>
      <c r="I19" s="559"/>
      <c r="J19" s="553">
        <f t="shared" si="1"/>
        <v>0</v>
      </c>
    </row>
    <row r="20" spans="1:10" x14ac:dyDescent="0.25">
      <c r="A20" s="363" t="s">
        <v>1517</v>
      </c>
      <c r="B20" s="277">
        <v>2018</v>
      </c>
      <c r="C20" s="562">
        <v>117</v>
      </c>
      <c r="D20" s="277"/>
      <c r="E20" s="562">
        <f t="shared" si="0"/>
        <v>0</v>
      </c>
      <c r="F20" s="363" t="s">
        <v>775</v>
      </c>
      <c r="G20" s="570">
        <v>2022</v>
      </c>
      <c r="H20" s="545">
        <v>59</v>
      </c>
      <c r="I20" s="559"/>
      <c r="J20" s="551">
        <f t="shared" si="1"/>
        <v>0</v>
      </c>
    </row>
    <row r="21" spans="1:10" x14ac:dyDescent="0.25">
      <c r="A21" s="363" t="s">
        <v>1518</v>
      </c>
      <c r="B21" s="277">
        <v>2018</v>
      </c>
      <c r="C21" s="562">
        <v>132</v>
      </c>
      <c r="D21" s="277"/>
      <c r="E21" s="562">
        <f t="shared" si="0"/>
        <v>0</v>
      </c>
      <c r="F21" s="560" t="s">
        <v>710</v>
      </c>
      <c r="G21" s="571"/>
      <c r="H21" s="563" t="s">
        <v>55</v>
      </c>
      <c r="I21" s="557" t="s">
        <v>679</v>
      </c>
      <c r="J21" s="554"/>
    </row>
    <row r="22" spans="1:10" x14ac:dyDescent="0.25">
      <c r="A22" s="560" t="s">
        <v>751</v>
      </c>
      <c r="B22" s="466" t="s">
        <v>678</v>
      </c>
      <c r="C22" s="561" t="s">
        <v>55</v>
      </c>
      <c r="D22" s="466" t="s">
        <v>679</v>
      </c>
      <c r="E22" s="564"/>
      <c r="F22" s="363" t="s">
        <v>1519</v>
      </c>
      <c r="G22" s="570">
        <v>2024</v>
      </c>
      <c r="H22" s="562">
        <v>16.5</v>
      </c>
      <c r="I22" s="559"/>
      <c r="J22" s="553">
        <f t="shared" si="1"/>
        <v>0</v>
      </c>
    </row>
    <row r="23" spans="1:10" x14ac:dyDescent="0.25">
      <c r="A23" s="580" t="s">
        <v>1520</v>
      </c>
      <c r="B23" s="277">
        <v>2022</v>
      </c>
      <c r="C23" s="545">
        <v>33</v>
      </c>
      <c r="D23" s="277"/>
      <c r="E23" s="562">
        <f t="shared" ref="E23:E30" si="2">D23*C23</f>
        <v>0</v>
      </c>
      <c r="F23" s="363" t="s">
        <v>1422</v>
      </c>
      <c r="G23" s="570">
        <v>2024</v>
      </c>
      <c r="H23" s="562">
        <v>19</v>
      </c>
      <c r="I23" s="559"/>
      <c r="J23" s="553">
        <f t="shared" si="1"/>
        <v>0</v>
      </c>
    </row>
    <row r="24" spans="1:10" x14ac:dyDescent="0.25">
      <c r="A24" s="580" t="s">
        <v>1521</v>
      </c>
      <c r="B24" s="277">
        <v>2022</v>
      </c>
      <c r="C24" s="562">
        <v>38</v>
      </c>
      <c r="D24" s="277"/>
      <c r="E24" s="562">
        <f t="shared" si="2"/>
        <v>0</v>
      </c>
      <c r="F24" s="363" t="s">
        <v>774</v>
      </c>
      <c r="G24" s="570">
        <v>2024</v>
      </c>
      <c r="H24" s="562">
        <v>29</v>
      </c>
      <c r="I24" s="559"/>
      <c r="J24" s="553">
        <f t="shared" si="1"/>
        <v>0</v>
      </c>
    </row>
    <row r="25" spans="1:10" x14ac:dyDescent="0.25">
      <c r="A25" s="581" t="s">
        <v>1522</v>
      </c>
      <c r="B25" s="277">
        <v>2020</v>
      </c>
      <c r="C25" s="562">
        <v>55</v>
      </c>
      <c r="D25" s="277"/>
      <c r="E25" s="562">
        <f t="shared" si="2"/>
        <v>0</v>
      </c>
      <c r="F25" s="560" t="s">
        <v>680</v>
      </c>
      <c r="G25" s="571"/>
      <c r="H25" s="563" t="s">
        <v>55</v>
      </c>
      <c r="I25" s="557" t="s">
        <v>679</v>
      </c>
      <c r="J25" s="554"/>
    </row>
    <row r="26" spans="1:10" x14ac:dyDescent="0.25">
      <c r="A26" s="580" t="s">
        <v>1523</v>
      </c>
      <c r="B26" s="582">
        <v>2020</v>
      </c>
      <c r="C26" s="562">
        <v>58</v>
      </c>
      <c r="D26" s="277"/>
      <c r="E26" s="562">
        <f t="shared" si="2"/>
        <v>0</v>
      </c>
      <c r="F26" s="363" t="s">
        <v>1524</v>
      </c>
      <c r="G26" s="570" t="s">
        <v>1525</v>
      </c>
      <c r="H26" s="562">
        <v>29</v>
      </c>
      <c r="I26" s="559"/>
      <c r="J26" s="553">
        <f t="shared" si="1"/>
        <v>0</v>
      </c>
    </row>
    <row r="27" spans="1:10" x14ac:dyDescent="0.25">
      <c r="A27" s="583" t="s">
        <v>688</v>
      </c>
      <c r="B27" s="277">
        <v>2019</v>
      </c>
      <c r="C27" s="562">
        <v>99</v>
      </c>
      <c r="D27" s="277"/>
      <c r="E27" s="562">
        <f t="shared" si="2"/>
        <v>0</v>
      </c>
      <c r="F27" s="565" t="s">
        <v>1526</v>
      </c>
      <c r="G27" s="572" t="s">
        <v>1525</v>
      </c>
      <c r="H27" s="545">
        <v>54</v>
      </c>
      <c r="I27" s="559"/>
      <c r="J27" s="551">
        <f t="shared" si="1"/>
        <v>0</v>
      </c>
    </row>
    <row r="28" spans="1:10" x14ac:dyDescent="0.25">
      <c r="A28" s="363" t="s">
        <v>1423</v>
      </c>
      <c r="B28" s="277">
        <v>2017</v>
      </c>
      <c r="C28" s="545">
        <v>132</v>
      </c>
      <c r="D28" s="277"/>
      <c r="E28" s="562">
        <f t="shared" si="2"/>
        <v>0</v>
      </c>
      <c r="F28" s="565" t="s">
        <v>1527</v>
      </c>
      <c r="G28" s="572">
        <v>2020</v>
      </c>
      <c r="H28" s="545">
        <v>37</v>
      </c>
      <c r="I28" s="559"/>
      <c r="J28" s="553">
        <f t="shared" si="1"/>
        <v>0</v>
      </c>
    </row>
    <row r="29" spans="1:10" x14ac:dyDescent="0.25">
      <c r="A29" s="580" t="s">
        <v>1528</v>
      </c>
      <c r="B29" s="582">
        <v>2022</v>
      </c>
      <c r="C29" s="562">
        <v>139</v>
      </c>
      <c r="D29" s="277"/>
      <c r="E29" s="545">
        <f t="shared" si="2"/>
        <v>0</v>
      </c>
      <c r="F29" s="565" t="s">
        <v>1529</v>
      </c>
      <c r="G29" s="572">
        <v>2019</v>
      </c>
      <c r="H29" s="545">
        <v>41</v>
      </c>
      <c r="I29" s="559"/>
      <c r="J29" s="553">
        <f t="shared" si="1"/>
        <v>0</v>
      </c>
    </row>
    <row r="30" spans="1:10" x14ac:dyDescent="0.25">
      <c r="A30" s="584" t="s">
        <v>1530</v>
      </c>
      <c r="B30" s="585">
        <v>2022</v>
      </c>
      <c r="C30" s="562">
        <v>192</v>
      </c>
      <c r="D30" s="277"/>
      <c r="E30" s="562">
        <f t="shared" si="2"/>
        <v>0</v>
      </c>
      <c r="F30" s="363"/>
      <c r="G30" s="570"/>
      <c r="H30" s="562"/>
      <c r="I30" s="559"/>
      <c r="J30" s="553"/>
    </row>
    <row r="31" spans="1:10" x14ac:dyDescent="0.25">
      <c r="A31" s="560" t="s">
        <v>752</v>
      </c>
      <c r="B31" s="466" t="s">
        <v>678</v>
      </c>
      <c r="C31" s="563" t="s">
        <v>55</v>
      </c>
      <c r="D31" s="466" t="s">
        <v>679</v>
      </c>
      <c r="E31" s="566"/>
      <c r="F31" s="363" t="s">
        <v>668</v>
      </c>
      <c r="G31" s="570"/>
      <c r="H31" s="562">
        <v>16</v>
      </c>
      <c r="I31" s="559"/>
      <c r="J31" s="553">
        <f t="shared" si="1"/>
        <v>0</v>
      </c>
    </row>
    <row r="32" spans="1:10" x14ac:dyDescent="0.25">
      <c r="A32" s="363" t="s">
        <v>979</v>
      </c>
      <c r="B32" s="277">
        <v>2022</v>
      </c>
      <c r="C32" s="562">
        <v>37</v>
      </c>
      <c r="D32" s="277"/>
      <c r="E32" s="562">
        <f>D32*C32</f>
        <v>0</v>
      </c>
      <c r="F32" s="363" t="s">
        <v>669</v>
      </c>
      <c r="G32" s="570"/>
      <c r="H32" s="562">
        <v>16.7</v>
      </c>
      <c r="I32" s="559"/>
      <c r="J32" s="553">
        <f t="shared" si="1"/>
        <v>0</v>
      </c>
    </row>
    <row r="33" spans="1:10" x14ac:dyDescent="0.25">
      <c r="A33" s="363" t="s">
        <v>980</v>
      </c>
      <c r="B33" s="277">
        <v>2023</v>
      </c>
      <c r="C33" s="562">
        <v>55</v>
      </c>
      <c r="D33" s="277"/>
      <c r="E33" s="562">
        <f>D33*C33</f>
        <v>0</v>
      </c>
      <c r="F33" s="550"/>
      <c r="G33" s="573"/>
      <c r="H33" s="551"/>
      <c r="J33" s="553"/>
    </row>
    <row r="34" spans="1:10" x14ac:dyDescent="0.25">
      <c r="A34" s="556" t="s">
        <v>753</v>
      </c>
      <c r="B34" s="557" t="s">
        <v>678</v>
      </c>
      <c r="C34" s="567" t="s">
        <v>55</v>
      </c>
      <c r="D34" s="557" t="s">
        <v>679</v>
      </c>
      <c r="E34" s="586"/>
      <c r="F34" s="550"/>
      <c r="G34" s="573"/>
      <c r="H34" s="551"/>
      <c r="J34" s="553"/>
    </row>
    <row r="35" spans="1:10" x14ac:dyDescent="0.25">
      <c r="A35" s="565" t="s">
        <v>1437</v>
      </c>
      <c r="B35" s="559">
        <v>2022</v>
      </c>
      <c r="C35" s="568">
        <v>39</v>
      </c>
      <c r="D35" s="559"/>
      <c r="E35" s="568">
        <f>D35*C35</f>
        <v>0</v>
      </c>
      <c r="F35" s="550"/>
      <c r="G35" s="573"/>
      <c r="H35" s="553"/>
      <c r="J35" s="555"/>
    </row>
    <row r="36" spans="1:10" x14ac:dyDescent="0.25">
      <c r="A36" s="363" t="s">
        <v>773</v>
      </c>
      <c r="B36" s="277">
        <v>2022</v>
      </c>
      <c r="C36" s="562">
        <v>36</v>
      </c>
      <c r="D36" s="559"/>
      <c r="E36" s="562">
        <f>D36*C36</f>
        <v>0</v>
      </c>
      <c r="F36" s="550"/>
      <c r="G36" s="573"/>
      <c r="H36" s="553"/>
    </row>
    <row r="37" spans="1:10" x14ac:dyDescent="0.25">
      <c r="F37" s="550"/>
      <c r="G37" s="573"/>
      <c r="H37" s="555"/>
      <c r="J37" s="553"/>
    </row>
    <row r="38" spans="1:10" ht="15.6" thickBot="1" x14ac:dyDescent="0.3">
      <c r="E38" s="547">
        <f>SUM(E2:E36)</f>
        <v>0</v>
      </c>
      <c r="F38" s="550"/>
      <c r="G38" s="573"/>
    </row>
    <row r="39" spans="1:10" ht="15.6" thickBot="1" x14ac:dyDescent="0.3">
      <c r="A39" s="550"/>
      <c r="B39" s="263"/>
      <c r="C39" s="551"/>
      <c r="D39" s="263"/>
      <c r="E39" s="551"/>
      <c r="F39" s="589" t="s">
        <v>670</v>
      </c>
      <c r="G39" s="573"/>
      <c r="H39" s="553"/>
      <c r="J39" s="547">
        <f>SUM(J2:J36)</f>
        <v>0</v>
      </c>
    </row>
    <row r="40" spans="1:10" x14ac:dyDescent="0.25">
      <c r="F40" s="550"/>
      <c r="G40" s="573"/>
      <c r="J40" s="551"/>
    </row>
    <row r="41" spans="1:10" x14ac:dyDescent="0.25">
      <c r="F41" s="550"/>
      <c r="G41" s="573"/>
      <c r="J41" s="547">
        <f>J39+E38</f>
        <v>0</v>
      </c>
    </row>
    <row r="42" spans="1:10" x14ac:dyDescent="0.25">
      <c r="F42" s="550"/>
      <c r="G42" s="573"/>
      <c r="H42" s="551"/>
    </row>
  </sheetData>
  <sheetProtection algorithmName="SHA-512" hashValue="vMYmvxNqYSgpyuxV752HDpoidHjzSAED8Q8cEIgAKBRFJcuT1AT7w8sbdkghl7YiLfZaM8ZKXJgRtnc6l44MQA==" saltValue="f37rUMZ//Nbf5C5TwkoTEQ==" spinCount="100000" sheet="1" selectLockedCells="1"/>
  <phoneticPr fontId="3" type="noConversion"/>
  <hyperlinks>
    <hyperlink ref="F39" location="'Welcome Page'!A1" display="Welcome Page" xr:uid="{6486B55E-AA49-4AC0-A6C0-F93BB35F8F95}"/>
  </hyperlinks>
  <pageMargins left="0.7" right="0.7" top="0.75" bottom="0.75" header="0.3" footer="0.3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_SCRIPT_17"/>
  <dimension ref="A1:G53"/>
  <sheetViews>
    <sheetView showGridLines="0" zoomScale="102" zoomScaleNormal="102" workbookViewId="0">
      <selection activeCell="D4" sqref="D4"/>
    </sheetView>
  </sheetViews>
  <sheetFormatPr defaultColWidth="11.44140625" defaultRowHeight="15" x14ac:dyDescent="0.25"/>
  <cols>
    <col min="1" max="1" width="11" style="391" customWidth="1"/>
    <col min="2" max="2" width="29.33203125" style="456" bestFit="1" customWidth="1"/>
    <col min="3" max="3" width="11.33203125" style="391" bestFit="1" customWidth="1"/>
    <col min="4" max="4" width="5.6640625" style="8" customWidth="1"/>
    <col min="5" max="5" width="5.6640625" style="8" hidden="1" customWidth="1"/>
    <col min="6" max="6" width="7.5546875" style="471" bestFit="1" customWidth="1"/>
    <col min="7" max="7" width="7.5546875" style="471" hidden="1" customWidth="1"/>
    <col min="8" max="251" width="9.109375" style="76" customWidth="1"/>
    <col min="252" max="252" width="10.6640625" style="76" customWidth="1"/>
    <col min="253" max="253" width="48.33203125" style="76" bestFit="1" customWidth="1"/>
    <col min="254" max="254" width="15.5546875" style="76" bestFit="1" customWidth="1"/>
    <col min="255" max="255" width="10.6640625" style="76" customWidth="1"/>
    <col min="256" max="257" width="9.109375" style="76" customWidth="1"/>
    <col min="258" max="16384" width="11.44140625" style="76"/>
  </cols>
  <sheetData>
    <row r="1" spans="1:7" x14ac:dyDescent="0.25">
      <c r="A1" s="624" t="s">
        <v>100</v>
      </c>
      <c r="B1" s="624" t="s">
        <v>686</v>
      </c>
      <c r="C1" s="695" t="s">
        <v>607</v>
      </c>
      <c r="D1" s="696" t="s">
        <v>2</v>
      </c>
      <c r="E1" s="83"/>
      <c r="F1" s="693" t="s">
        <v>55</v>
      </c>
      <c r="G1" s="693" t="s">
        <v>1462</v>
      </c>
    </row>
    <row r="2" spans="1:7" x14ac:dyDescent="0.25">
      <c r="A2" s="624"/>
      <c r="B2" s="624"/>
      <c r="C2" s="636"/>
      <c r="D2" s="697"/>
      <c r="E2" s="535"/>
      <c r="F2" s="694"/>
      <c r="G2" s="694"/>
    </row>
    <row r="3" spans="1:7" x14ac:dyDescent="0.25">
      <c r="A3" s="530">
        <v>4186</v>
      </c>
      <c r="B3" s="465" t="s">
        <v>1424</v>
      </c>
      <c r="C3" s="173" t="s">
        <v>1104</v>
      </c>
      <c r="D3" s="5"/>
      <c r="E3" s="61"/>
      <c r="F3" s="168">
        <v>9.9</v>
      </c>
      <c r="G3" s="168">
        <f>F3*D3</f>
        <v>0</v>
      </c>
    </row>
    <row r="4" spans="1:7" x14ac:dyDescent="0.25">
      <c r="A4" s="530">
        <v>4184</v>
      </c>
      <c r="B4" s="465" t="s">
        <v>981</v>
      </c>
      <c r="C4" s="173" t="s">
        <v>1105</v>
      </c>
      <c r="D4" s="5"/>
      <c r="E4" s="61"/>
      <c r="F4" s="258">
        <v>59</v>
      </c>
      <c r="G4" s="258">
        <f t="shared" ref="G4:G50" si="0">F4*D4</f>
        <v>0</v>
      </c>
    </row>
    <row r="5" spans="1:7" x14ac:dyDescent="0.25">
      <c r="A5" s="530">
        <v>4183</v>
      </c>
      <c r="B5" s="455" t="s">
        <v>981</v>
      </c>
      <c r="C5" s="217" t="s">
        <v>1106</v>
      </c>
      <c r="D5" s="5"/>
      <c r="E5" s="61"/>
      <c r="F5" s="468">
        <v>71</v>
      </c>
      <c r="G5" s="468">
        <f t="shared" si="0"/>
        <v>0</v>
      </c>
    </row>
    <row r="6" spans="1:7" x14ac:dyDescent="0.25">
      <c r="A6" s="530">
        <v>4182</v>
      </c>
      <c r="B6" s="455" t="s">
        <v>981</v>
      </c>
      <c r="C6" s="217" t="s">
        <v>1107</v>
      </c>
      <c r="D6" s="5"/>
      <c r="E6" s="61"/>
      <c r="F6" s="468">
        <v>71</v>
      </c>
      <c r="G6" s="468">
        <f t="shared" si="0"/>
        <v>0</v>
      </c>
    </row>
    <row r="7" spans="1:7" x14ac:dyDescent="0.25">
      <c r="A7" s="531">
        <v>6098</v>
      </c>
      <c r="B7" s="467" t="s">
        <v>836</v>
      </c>
      <c r="C7" s="529" t="s">
        <v>1108</v>
      </c>
      <c r="D7" s="61"/>
      <c r="E7" s="61"/>
      <c r="F7" s="469">
        <v>39.9</v>
      </c>
      <c r="G7" s="469">
        <f t="shared" si="0"/>
        <v>0</v>
      </c>
    </row>
    <row r="8" spans="1:7" x14ac:dyDescent="0.25">
      <c r="A8" s="530">
        <v>7006</v>
      </c>
      <c r="B8" s="465" t="s">
        <v>748</v>
      </c>
      <c r="C8" s="157" t="s">
        <v>1109</v>
      </c>
      <c r="D8" s="5"/>
      <c r="E8" s="61"/>
      <c r="F8" s="225">
        <v>5.5</v>
      </c>
      <c r="G8" s="225">
        <f t="shared" si="0"/>
        <v>0</v>
      </c>
    </row>
    <row r="9" spans="1:7" x14ac:dyDescent="0.25">
      <c r="A9" s="530">
        <v>7002</v>
      </c>
      <c r="B9" s="465" t="s">
        <v>748</v>
      </c>
      <c r="C9" s="157" t="s">
        <v>1110</v>
      </c>
      <c r="D9" s="5"/>
      <c r="E9" s="61"/>
      <c r="F9" s="225">
        <v>6.9</v>
      </c>
      <c r="G9" s="225">
        <f t="shared" si="0"/>
        <v>0</v>
      </c>
    </row>
    <row r="10" spans="1:7" x14ac:dyDescent="0.25">
      <c r="A10" s="530">
        <v>7023</v>
      </c>
      <c r="B10" s="464" t="s">
        <v>1425</v>
      </c>
      <c r="C10" s="210" t="s">
        <v>1111</v>
      </c>
      <c r="D10" s="5"/>
      <c r="E10" s="61"/>
      <c r="F10" s="225">
        <v>9.9</v>
      </c>
      <c r="G10" s="225">
        <f t="shared" si="0"/>
        <v>0</v>
      </c>
    </row>
    <row r="11" spans="1:7" x14ac:dyDescent="0.25">
      <c r="A11" s="530">
        <v>4193</v>
      </c>
      <c r="B11" s="464" t="s">
        <v>1425</v>
      </c>
      <c r="C11" s="210" t="s">
        <v>1106</v>
      </c>
      <c r="D11" s="5"/>
      <c r="E11" s="61"/>
      <c r="F11" s="225">
        <v>25.9</v>
      </c>
      <c r="G11" s="225">
        <f t="shared" si="0"/>
        <v>0</v>
      </c>
    </row>
    <row r="12" spans="1:7" x14ac:dyDescent="0.25">
      <c r="A12" s="531">
        <v>4068</v>
      </c>
      <c r="B12" s="575" t="s">
        <v>1495</v>
      </c>
      <c r="C12" s="526" t="s">
        <v>1108</v>
      </c>
      <c r="D12" s="61"/>
      <c r="E12" s="61"/>
      <c r="F12" s="374">
        <v>10.9</v>
      </c>
      <c r="G12" s="374">
        <f t="shared" si="0"/>
        <v>0</v>
      </c>
    </row>
    <row r="13" spans="1:7" x14ac:dyDescent="0.25">
      <c r="A13" s="530">
        <v>7080</v>
      </c>
      <c r="B13" s="465" t="s">
        <v>654</v>
      </c>
      <c r="C13" s="173" t="s">
        <v>1111</v>
      </c>
      <c r="D13" s="5"/>
      <c r="E13" s="61"/>
      <c r="F13" s="225">
        <v>13.9</v>
      </c>
      <c r="G13" s="225">
        <f t="shared" si="0"/>
        <v>0</v>
      </c>
    </row>
    <row r="14" spans="1:7" x14ac:dyDescent="0.25">
      <c r="A14" s="532">
        <v>7009</v>
      </c>
      <c r="B14" s="203" t="s">
        <v>736</v>
      </c>
      <c r="C14" s="204" t="s">
        <v>1110</v>
      </c>
      <c r="D14" s="6"/>
      <c r="E14" s="538"/>
      <c r="F14" s="350">
        <v>6.9</v>
      </c>
      <c r="G14" s="350">
        <f t="shared" si="0"/>
        <v>0</v>
      </c>
    </row>
    <row r="15" spans="1:7" x14ac:dyDescent="0.25">
      <c r="A15" s="624" t="s">
        <v>100</v>
      </c>
      <c r="B15" s="698" t="s">
        <v>690</v>
      </c>
      <c r="C15" s="695" t="s">
        <v>607</v>
      </c>
      <c r="D15" s="696" t="s">
        <v>2</v>
      </c>
      <c r="E15" s="83"/>
      <c r="F15" s="693" t="s">
        <v>55</v>
      </c>
      <c r="G15" s="693"/>
    </row>
    <row r="16" spans="1:7" x14ac:dyDescent="0.25">
      <c r="A16" s="624"/>
      <c r="B16" s="698"/>
      <c r="C16" s="636"/>
      <c r="D16" s="697"/>
      <c r="E16" s="535"/>
      <c r="F16" s="694"/>
      <c r="G16" s="694"/>
    </row>
    <row r="17" spans="1:7" x14ac:dyDescent="0.25">
      <c r="A17" s="210">
        <v>4804</v>
      </c>
      <c r="B17" s="455" t="s">
        <v>655</v>
      </c>
      <c r="C17" s="217" t="s">
        <v>1112</v>
      </c>
      <c r="D17" s="5"/>
      <c r="E17" s="61"/>
      <c r="F17" s="168">
        <v>4.8</v>
      </c>
      <c r="G17" s="168">
        <f t="shared" si="0"/>
        <v>0</v>
      </c>
    </row>
    <row r="18" spans="1:7" x14ac:dyDescent="0.25">
      <c r="A18" s="530">
        <v>5640</v>
      </c>
      <c r="B18" s="455" t="s">
        <v>656</v>
      </c>
      <c r="C18" s="217" t="s">
        <v>1105</v>
      </c>
      <c r="D18" s="5"/>
      <c r="E18" s="61"/>
      <c r="F18" s="168">
        <v>34.9</v>
      </c>
      <c r="G18" s="168">
        <f t="shared" si="0"/>
        <v>0</v>
      </c>
    </row>
    <row r="19" spans="1:7" x14ac:dyDescent="0.25">
      <c r="A19" s="530">
        <v>5641</v>
      </c>
      <c r="B19" s="455" t="s">
        <v>657</v>
      </c>
      <c r="C19" s="217" t="s">
        <v>1105</v>
      </c>
      <c r="D19" s="5"/>
      <c r="E19" s="61"/>
      <c r="F19" s="168">
        <v>33.9</v>
      </c>
      <c r="G19" s="168">
        <f t="shared" si="0"/>
        <v>0</v>
      </c>
    </row>
    <row r="20" spans="1:7" x14ac:dyDescent="0.25">
      <c r="A20" s="530">
        <v>4208</v>
      </c>
      <c r="B20" s="455" t="s">
        <v>743</v>
      </c>
      <c r="C20" s="217" t="s">
        <v>1113</v>
      </c>
      <c r="D20" s="5"/>
      <c r="E20" s="61"/>
      <c r="F20" s="168">
        <v>4.9000000000000004</v>
      </c>
      <c r="G20" s="168">
        <f t="shared" si="0"/>
        <v>0</v>
      </c>
    </row>
    <row r="21" spans="1:7" x14ac:dyDescent="0.25">
      <c r="A21" s="530">
        <v>4208</v>
      </c>
      <c r="B21" s="455" t="s">
        <v>982</v>
      </c>
      <c r="C21" s="217" t="s">
        <v>1113</v>
      </c>
      <c r="D21" s="5"/>
      <c r="E21" s="61"/>
      <c r="F21" s="168">
        <v>4.9000000000000004</v>
      </c>
      <c r="G21" s="168">
        <f t="shared" si="0"/>
        <v>0</v>
      </c>
    </row>
    <row r="22" spans="1:7" x14ac:dyDescent="0.25">
      <c r="A22" s="157">
        <v>4366</v>
      </c>
      <c r="B22" s="455" t="s">
        <v>1488</v>
      </c>
      <c r="C22" s="217" t="s">
        <v>1113</v>
      </c>
      <c r="D22" s="5"/>
      <c r="E22" s="61"/>
      <c r="F22" s="168">
        <v>5</v>
      </c>
      <c r="G22" s="168">
        <f t="shared" si="0"/>
        <v>0</v>
      </c>
    </row>
    <row r="23" spans="1:7" x14ac:dyDescent="0.25">
      <c r="A23" s="157">
        <v>4076</v>
      </c>
      <c r="B23" s="455" t="s">
        <v>658</v>
      </c>
      <c r="C23" s="217" t="s">
        <v>1105</v>
      </c>
      <c r="D23" s="5"/>
      <c r="E23" s="61"/>
      <c r="F23" s="225">
        <v>34.9</v>
      </c>
      <c r="G23" s="225">
        <f t="shared" si="0"/>
        <v>0</v>
      </c>
    </row>
    <row r="24" spans="1:7" x14ac:dyDescent="0.25">
      <c r="A24" s="157">
        <v>4717</v>
      </c>
      <c r="B24" s="455" t="s">
        <v>659</v>
      </c>
      <c r="C24" s="217" t="s">
        <v>1114</v>
      </c>
      <c r="D24" s="5"/>
      <c r="E24" s="61"/>
      <c r="F24" s="225">
        <v>59.9</v>
      </c>
      <c r="G24" s="225">
        <f t="shared" si="0"/>
        <v>0</v>
      </c>
    </row>
    <row r="25" spans="1:7" x14ac:dyDescent="0.25">
      <c r="A25" s="157">
        <v>5700</v>
      </c>
      <c r="B25" s="455" t="s">
        <v>660</v>
      </c>
      <c r="C25" s="217" t="s">
        <v>1114</v>
      </c>
      <c r="D25" s="5"/>
      <c r="E25" s="61"/>
      <c r="F25" s="225">
        <v>59.9</v>
      </c>
      <c r="G25" s="225">
        <f t="shared" si="0"/>
        <v>0</v>
      </c>
    </row>
    <row r="26" spans="1:7" x14ac:dyDescent="0.25">
      <c r="A26" s="157">
        <v>4308</v>
      </c>
      <c r="B26" s="455" t="s">
        <v>661</v>
      </c>
      <c r="C26" s="217" t="s">
        <v>1114</v>
      </c>
      <c r="D26" s="5"/>
      <c r="E26" s="61"/>
      <c r="F26" s="225">
        <v>59.9</v>
      </c>
      <c r="G26" s="225">
        <f t="shared" si="0"/>
        <v>0</v>
      </c>
    </row>
    <row r="27" spans="1:7" x14ac:dyDescent="0.25">
      <c r="A27" s="375">
        <v>5683</v>
      </c>
      <c r="B27" s="455" t="s">
        <v>799</v>
      </c>
      <c r="C27" s="217" t="s">
        <v>1114</v>
      </c>
      <c r="D27" s="61"/>
      <c r="E27" s="61"/>
      <c r="F27" s="225">
        <v>59.9</v>
      </c>
      <c r="G27" s="225">
        <f t="shared" si="0"/>
        <v>0</v>
      </c>
    </row>
    <row r="28" spans="1:7" x14ac:dyDescent="0.25">
      <c r="A28" s="375">
        <v>4306</v>
      </c>
      <c r="B28" s="455" t="s">
        <v>800</v>
      </c>
      <c r="C28" s="217" t="s">
        <v>1114</v>
      </c>
      <c r="D28" s="61"/>
      <c r="E28" s="61"/>
      <c r="F28" s="225">
        <v>59.9</v>
      </c>
      <c r="G28" s="225">
        <f t="shared" si="0"/>
        <v>0</v>
      </c>
    </row>
    <row r="29" spans="1:7" x14ac:dyDescent="0.25">
      <c r="A29" s="375">
        <v>4309</v>
      </c>
      <c r="B29" s="455" t="s">
        <v>801</v>
      </c>
      <c r="C29" s="217" t="s">
        <v>1114</v>
      </c>
      <c r="D29" s="61"/>
      <c r="E29" s="61"/>
      <c r="F29" s="225">
        <v>59.9</v>
      </c>
      <c r="G29" s="225">
        <f t="shared" si="0"/>
        <v>0</v>
      </c>
    </row>
    <row r="30" spans="1:7" x14ac:dyDescent="0.25">
      <c r="A30" s="157">
        <v>4209</v>
      </c>
      <c r="B30" s="455" t="s">
        <v>662</v>
      </c>
      <c r="C30" s="217" t="s">
        <v>1105</v>
      </c>
      <c r="D30" s="5"/>
      <c r="E30" s="61"/>
      <c r="F30" s="168">
        <v>44.9</v>
      </c>
      <c r="G30" s="168">
        <f t="shared" si="0"/>
        <v>0</v>
      </c>
    </row>
    <row r="31" spans="1:7" x14ac:dyDescent="0.25">
      <c r="A31" s="157">
        <v>4210</v>
      </c>
      <c r="B31" s="455" t="s">
        <v>663</v>
      </c>
      <c r="C31" s="217" t="s">
        <v>1105</v>
      </c>
      <c r="D31" s="5"/>
      <c r="E31" s="61"/>
      <c r="F31" s="168">
        <v>39.9</v>
      </c>
      <c r="G31" s="168">
        <f t="shared" si="0"/>
        <v>0</v>
      </c>
    </row>
    <row r="32" spans="1:7" x14ac:dyDescent="0.25">
      <c r="A32" s="530">
        <v>4214</v>
      </c>
      <c r="B32" s="465" t="s">
        <v>1096</v>
      </c>
      <c r="C32" s="217" t="s">
        <v>1105</v>
      </c>
      <c r="D32" s="5"/>
      <c r="E32" s="61"/>
      <c r="F32" s="168">
        <v>45</v>
      </c>
      <c r="G32" s="168">
        <f t="shared" si="0"/>
        <v>0</v>
      </c>
    </row>
    <row r="33" spans="1:7" x14ac:dyDescent="0.25">
      <c r="A33" s="530">
        <v>4455</v>
      </c>
      <c r="B33" s="465" t="s">
        <v>807</v>
      </c>
      <c r="C33" s="217" t="s">
        <v>1112</v>
      </c>
      <c r="D33" s="5"/>
      <c r="E33" s="61"/>
      <c r="F33" s="168">
        <v>7.3</v>
      </c>
      <c r="G33" s="168">
        <f t="shared" si="0"/>
        <v>0</v>
      </c>
    </row>
    <row r="34" spans="1:7" x14ac:dyDescent="0.25">
      <c r="A34" s="530">
        <v>4493</v>
      </c>
      <c r="B34" s="465" t="s">
        <v>808</v>
      </c>
      <c r="C34" s="217" t="s">
        <v>1112</v>
      </c>
      <c r="D34" s="5"/>
      <c r="E34" s="61"/>
      <c r="F34" s="168">
        <v>6.5</v>
      </c>
      <c r="G34" s="168">
        <f t="shared" si="0"/>
        <v>0</v>
      </c>
    </row>
    <row r="35" spans="1:7" x14ac:dyDescent="0.25">
      <c r="A35" s="157">
        <v>4212</v>
      </c>
      <c r="B35" s="455" t="s">
        <v>664</v>
      </c>
      <c r="C35" s="217" t="s">
        <v>1105</v>
      </c>
      <c r="D35" s="5"/>
      <c r="E35" s="61"/>
      <c r="F35" s="168">
        <v>37.9</v>
      </c>
      <c r="G35" s="168">
        <f t="shared" si="0"/>
        <v>0</v>
      </c>
    </row>
    <row r="36" spans="1:7" x14ac:dyDescent="0.25">
      <c r="A36" s="530">
        <v>4211</v>
      </c>
      <c r="B36" s="465" t="s">
        <v>1097</v>
      </c>
      <c r="C36" s="173" t="s">
        <v>1115</v>
      </c>
      <c r="D36" s="5"/>
      <c r="E36" s="61"/>
      <c r="F36" s="225">
        <v>3.5</v>
      </c>
      <c r="G36" s="225">
        <f t="shared" si="0"/>
        <v>0</v>
      </c>
    </row>
    <row r="37" spans="1:7" x14ac:dyDescent="0.25">
      <c r="A37" s="617" t="s">
        <v>101</v>
      </c>
      <c r="B37" s="617" t="s">
        <v>1426</v>
      </c>
      <c r="C37" s="340" t="s">
        <v>987</v>
      </c>
      <c r="D37" s="696" t="s">
        <v>2</v>
      </c>
      <c r="E37" s="539"/>
      <c r="F37" s="191" t="s">
        <v>56</v>
      </c>
      <c r="G37" s="191"/>
    </row>
    <row r="38" spans="1:7" x14ac:dyDescent="0.25">
      <c r="A38" s="617"/>
      <c r="B38" s="617"/>
      <c r="C38" s="341" t="s">
        <v>988</v>
      </c>
      <c r="D38" s="697"/>
      <c r="E38" s="540"/>
      <c r="F38" s="190" t="s">
        <v>55</v>
      </c>
      <c r="G38" s="190"/>
    </row>
    <row r="39" spans="1:7" x14ac:dyDescent="0.25">
      <c r="A39" s="157">
        <v>4427</v>
      </c>
      <c r="B39" s="154" t="s">
        <v>403</v>
      </c>
      <c r="C39" s="173" t="s">
        <v>1113</v>
      </c>
      <c r="D39" s="2"/>
      <c r="E39" s="23"/>
      <c r="F39" s="225">
        <v>6.6</v>
      </c>
      <c r="G39" s="225">
        <f t="shared" si="0"/>
        <v>0</v>
      </c>
    </row>
    <row r="40" spans="1:7" x14ac:dyDescent="0.25">
      <c r="A40" s="157">
        <v>4428</v>
      </c>
      <c r="B40" s="154" t="s">
        <v>1427</v>
      </c>
      <c r="C40" s="173" t="s">
        <v>1113</v>
      </c>
      <c r="D40" s="2"/>
      <c r="E40" s="23"/>
      <c r="F40" s="225">
        <v>3.7</v>
      </c>
      <c r="G40" s="225">
        <f t="shared" si="0"/>
        <v>0</v>
      </c>
    </row>
    <row r="41" spans="1:7" x14ac:dyDescent="0.25">
      <c r="A41" s="157">
        <v>4863</v>
      </c>
      <c r="B41" s="154" t="s">
        <v>325</v>
      </c>
      <c r="C41" s="173" t="s">
        <v>1113</v>
      </c>
      <c r="D41" s="2"/>
      <c r="E41" s="23"/>
      <c r="F41" s="225">
        <v>5.5</v>
      </c>
      <c r="G41" s="225">
        <f t="shared" si="0"/>
        <v>0</v>
      </c>
    </row>
    <row r="42" spans="1:7" x14ac:dyDescent="0.25">
      <c r="A42" s="160">
        <v>4429</v>
      </c>
      <c r="B42" s="154" t="s">
        <v>404</v>
      </c>
      <c r="C42" s="173" t="s">
        <v>1113</v>
      </c>
      <c r="D42" s="2"/>
      <c r="E42" s="23"/>
      <c r="F42" s="225">
        <v>4.7</v>
      </c>
      <c r="G42" s="225">
        <f t="shared" si="0"/>
        <v>0</v>
      </c>
    </row>
    <row r="43" spans="1:7" x14ac:dyDescent="0.25">
      <c r="A43" s="624" t="s">
        <v>100</v>
      </c>
      <c r="B43" s="624" t="s">
        <v>1098</v>
      </c>
      <c r="C43" s="695" t="s">
        <v>607</v>
      </c>
      <c r="D43" s="696" t="s">
        <v>2</v>
      </c>
      <c r="E43" s="83"/>
      <c r="F43" s="693" t="s">
        <v>55</v>
      </c>
      <c r="G43" s="693"/>
    </row>
    <row r="44" spans="1:7" x14ac:dyDescent="0.25">
      <c r="A44" s="624"/>
      <c r="B44" s="624"/>
      <c r="C44" s="636"/>
      <c r="D44" s="697"/>
      <c r="E44" s="535"/>
      <c r="F44" s="694"/>
      <c r="G44" s="694"/>
    </row>
    <row r="45" spans="1:7" x14ac:dyDescent="0.25">
      <c r="A45" s="157">
        <v>4810</v>
      </c>
      <c r="B45" s="455" t="s">
        <v>815</v>
      </c>
      <c r="C45" s="217" t="s">
        <v>1113</v>
      </c>
      <c r="D45" s="5"/>
      <c r="E45" s="61"/>
      <c r="F45" s="225">
        <v>11.7</v>
      </c>
      <c r="G45" s="225">
        <f t="shared" si="0"/>
        <v>0</v>
      </c>
    </row>
    <row r="46" spans="1:7" x14ac:dyDescent="0.25">
      <c r="A46" s="157">
        <v>4806</v>
      </c>
      <c r="B46" s="455" t="s">
        <v>816</v>
      </c>
      <c r="C46" s="217" t="s">
        <v>1113</v>
      </c>
      <c r="D46" s="5"/>
      <c r="E46" s="61"/>
      <c r="F46" s="225">
        <v>11.3</v>
      </c>
      <c r="G46" s="225">
        <f t="shared" si="0"/>
        <v>0</v>
      </c>
    </row>
    <row r="47" spans="1:7" x14ac:dyDescent="0.25">
      <c r="A47" s="157">
        <v>4809</v>
      </c>
      <c r="B47" s="455" t="s">
        <v>553</v>
      </c>
      <c r="C47" s="217" t="s">
        <v>1113</v>
      </c>
      <c r="D47" s="5"/>
      <c r="E47" s="61"/>
      <c r="F47" s="225">
        <v>9</v>
      </c>
      <c r="G47" s="225">
        <f t="shared" si="0"/>
        <v>0</v>
      </c>
    </row>
    <row r="48" spans="1:7" x14ac:dyDescent="0.25">
      <c r="A48" s="157">
        <v>4805</v>
      </c>
      <c r="B48" s="455" t="s">
        <v>665</v>
      </c>
      <c r="C48" s="217" t="s">
        <v>1113</v>
      </c>
      <c r="D48" s="5"/>
      <c r="E48" s="61"/>
      <c r="F48" s="225">
        <v>6.9</v>
      </c>
      <c r="G48" s="225">
        <f t="shared" si="0"/>
        <v>0</v>
      </c>
    </row>
    <row r="49" spans="1:7" x14ac:dyDescent="0.25">
      <c r="A49" s="157">
        <v>4811</v>
      </c>
      <c r="B49" s="455" t="s">
        <v>666</v>
      </c>
      <c r="C49" s="217" t="s">
        <v>1113</v>
      </c>
      <c r="D49" s="5"/>
      <c r="E49" s="61"/>
      <c r="F49" s="225">
        <v>8.9</v>
      </c>
      <c r="G49" s="225">
        <f t="shared" si="0"/>
        <v>0</v>
      </c>
    </row>
    <row r="50" spans="1:7" x14ac:dyDescent="0.25">
      <c r="A50" s="157">
        <v>4807</v>
      </c>
      <c r="B50" s="455" t="s">
        <v>667</v>
      </c>
      <c r="C50" s="217" t="s">
        <v>1113</v>
      </c>
      <c r="D50" s="5"/>
      <c r="E50" s="61"/>
      <c r="F50" s="225">
        <v>7.9</v>
      </c>
      <c r="G50" s="225">
        <f t="shared" si="0"/>
        <v>0</v>
      </c>
    </row>
    <row r="51" spans="1:7" ht="15.6" thickBot="1" x14ac:dyDescent="0.3">
      <c r="B51" s="460"/>
      <c r="C51" s="207"/>
      <c r="D51" s="7"/>
      <c r="E51" s="7"/>
      <c r="F51" s="470"/>
      <c r="G51" s="470"/>
    </row>
    <row r="52" spans="1:7" ht="15.6" thickBot="1" x14ac:dyDescent="0.3">
      <c r="B52" s="457" t="s">
        <v>670</v>
      </c>
      <c r="G52" s="459">
        <f>SUM(G3:G50)</f>
        <v>0</v>
      </c>
    </row>
    <row r="53" spans="1:7" x14ac:dyDescent="0.25">
      <c r="B53" s="163"/>
    </row>
  </sheetData>
  <sheetProtection algorithmName="SHA-512" hashValue="Bv7sLJHYQR4KANsTHdcs5LH2hz9QBwzQqXEqkVG+5rcTz8XfknwSXaoGx9oLzY3Jxz50Ny+xazg0T6KB0yaIDg==" saltValue="e3Df7Z9EKEpJhpHOofRWmw==" spinCount="100000" sheet="1" selectLockedCells="1"/>
  <mergeCells count="21">
    <mergeCell ref="A37:A38"/>
    <mergeCell ref="B37:B38"/>
    <mergeCell ref="A15:A16"/>
    <mergeCell ref="B15:B16"/>
    <mergeCell ref="C15:C16"/>
    <mergeCell ref="G1:G2"/>
    <mergeCell ref="G15:G16"/>
    <mergeCell ref="G43:G44"/>
    <mergeCell ref="A43:A44"/>
    <mergeCell ref="B43:B44"/>
    <mergeCell ref="C43:C44"/>
    <mergeCell ref="D43:D44"/>
    <mergeCell ref="F43:F44"/>
    <mergeCell ref="D15:D16"/>
    <mergeCell ref="F15:F16"/>
    <mergeCell ref="D37:D38"/>
    <mergeCell ref="A1:A2"/>
    <mergeCell ref="B1:B2"/>
    <mergeCell ref="C1:C2"/>
    <mergeCell ref="D1:D2"/>
    <mergeCell ref="F1:F2"/>
  </mergeCells>
  <hyperlinks>
    <hyperlink ref="B52" location="'Welcome Page'!A1" display="Welcome Page" xr:uid="{00000000-0004-0000-1100-000000000000}"/>
    <hyperlink ref="B15:B16" location="'Welcome Page'!A1" display="Drinks" xr:uid="{4294573C-A74F-4694-818A-34899B88A624}"/>
  </hyperlinks>
  <pageMargins left="0.7" right="0.7" top="0.75" bottom="0.75" header="0.3" footer="0.3"/>
  <pageSetup scale="95" fitToWidth="0" fitToHeight="0" orientation="portrait" r:id="rId1"/>
  <ignoredErrors>
    <ignoredError sqref="G13:G52 G3:G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6708-A2A8-4C1B-9644-460C37121A53}">
  <dimension ref="B5:F32"/>
  <sheetViews>
    <sheetView zoomScaleNormal="100" workbookViewId="0">
      <selection activeCell="D25" sqref="D25"/>
    </sheetView>
  </sheetViews>
  <sheetFormatPr defaultColWidth="8.88671875" defaultRowHeight="17.399999999999999" x14ac:dyDescent="0.3"/>
  <cols>
    <col min="1" max="1" width="5.6640625" style="133" customWidth="1"/>
    <col min="2" max="3" width="6.6640625" style="133" customWidth="1"/>
    <col min="4" max="4" width="35.88671875" style="133" bestFit="1" customWidth="1"/>
    <col min="5" max="5" width="9" style="133" customWidth="1"/>
    <col min="6" max="6" width="25.6640625" style="136" customWidth="1"/>
    <col min="7" max="16384" width="8.88671875" style="133"/>
  </cols>
  <sheetData>
    <row r="5" spans="2:6" x14ac:dyDescent="0.3">
      <c r="B5" s="132"/>
      <c r="C5" s="132"/>
      <c r="D5" s="132"/>
      <c r="E5" s="132"/>
    </row>
    <row r="6" spans="2:6" x14ac:dyDescent="0.3">
      <c r="B6" s="132"/>
      <c r="C6" s="132"/>
      <c r="D6" s="132"/>
      <c r="E6" s="132"/>
    </row>
    <row r="7" spans="2:6" x14ac:dyDescent="0.3">
      <c r="B7" s="132"/>
      <c r="C7" s="132"/>
      <c r="D7" s="132"/>
      <c r="E7" s="132"/>
    </row>
    <row r="8" spans="2:6" x14ac:dyDescent="0.3">
      <c r="B8" s="132"/>
      <c r="C8" s="132"/>
      <c r="D8" s="132"/>
      <c r="E8" s="132"/>
    </row>
    <row r="9" spans="2:6" x14ac:dyDescent="0.3">
      <c r="B9" s="132"/>
      <c r="C9" s="132"/>
      <c r="D9" s="132"/>
      <c r="E9" s="132"/>
    </row>
    <row r="10" spans="2:6" ht="18" thickBot="1" x14ac:dyDescent="0.35">
      <c r="B10" s="132"/>
      <c r="C10" s="132"/>
      <c r="D10" s="132"/>
      <c r="E10" s="132"/>
    </row>
    <row r="11" spans="2:6" s="134" customFormat="1" x14ac:dyDescent="0.3">
      <c r="B11" s="484"/>
      <c r="C11" s="485"/>
      <c r="D11" s="485"/>
      <c r="E11" s="485"/>
      <c r="F11" s="486" t="s">
        <v>1454</v>
      </c>
    </row>
    <row r="12" spans="2:6" x14ac:dyDescent="0.3">
      <c r="B12" s="487">
        <v>1</v>
      </c>
      <c r="C12" s="488"/>
      <c r="D12" s="489" t="s">
        <v>1440</v>
      </c>
      <c r="E12" s="488"/>
      <c r="F12" s="490">
        <f>'Asiatic Premium'!G49</f>
        <v>0</v>
      </c>
    </row>
    <row r="13" spans="2:6" x14ac:dyDescent="0.3">
      <c r="B13" s="487">
        <f>B12+1</f>
        <v>2</v>
      </c>
      <c r="C13" s="488"/>
      <c r="D13" s="135" t="s">
        <v>1441</v>
      </c>
      <c r="E13" s="135"/>
      <c r="F13" s="491">
        <f>'Caviar Petrossian'!G36</f>
        <v>0</v>
      </c>
    </row>
    <row r="14" spans="2:6" x14ac:dyDescent="0.3">
      <c r="B14" s="487">
        <f t="shared" ref="B14:B28" si="0">B13+1</f>
        <v>3</v>
      </c>
      <c r="C14" s="488"/>
      <c r="D14" s="135" t="s">
        <v>1442</v>
      </c>
      <c r="E14" s="135"/>
      <c r="F14" s="491">
        <f>'Cold Cuts Deli'!G25</f>
        <v>0</v>
      </c>
    </row>
    <row r="15" spans="2:6" x14ac:dyDescent="0.3">
      <c r="B15" s="487">
        <f t="shared" si="0"/>
        <v>4</v>
      </c>
      <c r="C15" s="488"/>
      <c r="D15" s="135" t="s">
        <v>1443</v>
      </c>
      <c r="E15" s="135"/>
      <c r="F15" s="491">
        <f>'Cheeses &amp; Dairies'!G46</f>
        <v>0</v>
      </c>
    </row>
    <row r="16" spans="2:6" x14ac:dyDescent="0.3">
      <c r="B16" s="487">
        <f t="shared" si="0"/>
        <v>5</v>
      </c>
      <c r="C16" s="488"/>
      <c r="D16" s="135" t="s">
        <v>1444</v>
      </c>
      <c r="E16" s="135"/>
      <c r="F16" s="491">
        <f>'Chocolate Valrhona &amp; Cake'!G22</f>
        <v>0</v>
      </c>
    </row>
    <row r="17" spans="2:6" x14ac:dyDescent="0.3">
      <c r="B17" s="487">
        <f t="shared" si="0"/>
        <v>6</v>
      </c>
      <c r="C17" s="488"/>
      <c r="D17" s="135" t="s">
        <v>1445</v>
      </c>
      <c r="E17" s="135"/>
      <c r="F17" s="491">
        <f>'Condiments, Spices, Salt Peppe '!G63</f>
        <v>0</v>
      </c>
    </row>
    <row r="18" spans="2:6" x14ac:dyDescent="0.3">
      <c r="B18" s="487">
        <f t="shared" si="0"/>
        <v>7</v>
      </c>
      <c r="C18" s="488"/>
      <c r="D18" s="135" t="s">
        <v>1446</v>
      </c>
      <c r="E18" s="135"/>
      <c r="F18" s="491">
        <f>'Frozen Ice Cream Pastries'!G38</f>
        <v>0</v>
      </c>
    </row>
    <row r="19" spans="2:6" x14ac:dyDescent="0.3">
      <c r="B19" s="487">
        <f t="shared" si="0"/>
        <v>8</v>
      </c>
      <c r="C19" s="488"/>
      <c r="D19" s="135" t="s">
        <v>1447</v>
      </c>
      <c r="E19" s="135"/>
      <c r="F19" s="491">
        <f>'Italian Premium'!G75</f>
        <v>0</v>
      </c>
    </row>
    <row r="20" spans="2:6" x14ac:dyDescent="0.3">
      <c r="B20" s="487">
        <f t="shared" si="0"/>
        <v>9</v>
      </c>
      <c r="C20" s="488"/>
      <c r="D20" s="135" t="s">
        <v>292</v>
      </c>
      <c r="E20" s="135"/>
      <c r="F20" s="491">
        <f>Miscellaneous!G96</f>
        <v>0</v>
      </c>
    </row>
    <row r="21" spans="2:6" x14ac:dyDescent="0.3">
      <c r="B21" s="487">
        <f t="shared" si="0"/>
        <v>10</v>
      </c>
      <c r="C21" s="488"/>
      <c r="D21" s="135" t="s">
        <v>430</v>
      </c>
      <c r="E21" s="135"/>
      <c r="F21" s="491">
        <f>'Premium Frozen Meat'!H32</f>
        <v>0</v>
      </c>
    </row>
    <row r="22" spans="2:6" x14ac:dyDescent="0.3">
      <c r="B22" s="487">
        <f t="shared" si="0"/>
        <v>11</v>
      </c>
      <c r="C22" s="488"/>
      <c r="D22" s="135" t="s">
        <v>1448</v>
      </c>
      <c r="E22" s="135"/>
      <c r="F22" s="491">
        <f>'Premium Frozen Seafood'!G33</f>
        <v>0</v>
      </c>
    </row>
    <row r="23" spans="2:6" x14ac:dyDescent="0.3">
      <c r="B23" s="487">
        <f t="shared" si="0"/>
        <v>12</v>
      </c>
      <c r="C23" s="488"/>
      <c r="D23" s="135" t="s">
        <v>1449</v>
      </c>
      <c r="E23" s="135"/>
      <c r="F23" s="491">
        <f>'Syrups Honey Jams tea coffee'!G39</f>
        <v>0</v>
      </c>
    </row>
    <row r="24" spans="2:6" x14ac:dyDescent="0.3">
      <c r="B24" s="487">
        <f t="shared" si="0"/>
        <v>13</v>
      </c>
      <c r="C24" s="488"/>
      <c r="D24" s="135" t="s">
        <v>1450</v>
      </c>
      <c r="E24" s="135"/>
      <c r="F24" s="491">
        <v>0</v>
      </c>
    </row>
    <row r="25" spans="2:6" x14ac:dyDescent="0.3">
      <c r="B25" s="487">
        <f t="shared" si="0"/>
        <v>14</v>
      </c>
      <c r="C25" s="488"/>
      <c r="D25" s="135" t="s">
        <v>1451</v>
      </c>
      <c r="E25" s="135"/>
      <c r="F25" s="491">
        <f>'Alcohol and Beers'!G64</f>
        <v>0</v>
      </c>
    </row>
    <row r="26" spans="2:6" x14ac:dyDescent="0.3">
      <c r="B26" s="487">
        <f t="shared" si="0"/>
        <v>15</v>
      </c>
      <c r="C26" s="488"/>
      <c r="D26" s="135" t="s">
        <v>478</v>
      </c>
      <c r="E26" s="135"/>
      <c r="F26" s="491">
        <f>Champagne!G25</f>
        <v>0</v>
      </c>
    </row>
    <row r="27" spans="2:6" x14ac:dyDescent="0.3">
      <c r="B27" s="487">
        <f t="shared" si="0"/>
        <v>16</v>
      </c>
      <c r="C27" s="488"/>
      <c r="D27" s="135" t="s">
        <v>1452</v>
      </c>
      <c r="E27" s="135"/>
      <c r="F27" s="491">
        <f>' Wine Cellar'!J41</f>
        <v>0</v>
      </c>
    </row>
    <row r="28" spans="2:6" x14ac:dyDescent="0.3">
      <c r="B28" s="487">
        <f t="shared" si="0"/>
        <v>17</v>
      </c>
      <c r="C28" s="488"/>
      <c r="D28" s="135" t="s">
        <v>1453</v>
      </c>
      <c r="E28" s="135"/>
      <c r="F28" s="491">
        <f>'Soft Drinks Juices Water'!G52</f>
        <v>0</v>
      </c>
    </row>
    <row r="29" spans="2:6" x14ac:dyDescent="0.3">
      <c r="B29" s="487"/>
      <c r="C29" s="488"/>
      <c r="D29" s="488"/>
      <c r="E29" s="488"/>
      <c r="F29" s="492"/>
    </row>
    <row r="30" spans="2:6" s="134" customFormat="1" ht="18" thickBot="1" x14ac:dyDescent="0.35">
      <c r="B30" s="493"/>
      <c r="C30" s="494"/>
      <c r="D30" s="494" t="s">
        <v>1454</v>
      </c>
      <c r="E30" s="494"/>
      <c r="F30" s="495">
        <f>SUM(F12:F29)</f>
        <v>0</v>
      </c>
    </row>
    <row r="32" spans="2:6" ht="25.95" customHeight="1" x14ac:dyDescent="0.3">
      <c r="B32" s="613" t="s">
        <v>1455</v>
      </c>
      <c r="C32" s="614"/>
      <c r="D32" s="614"/>
      <c r="E32" s="614"/>
      <c r="F32" s="614"/>
    </row>
  </sheetData>
  <sheetProtection algorithmName="SHA-512" hashValue="YsTVtS4C1Nthqs1BOH9+7T5iZ+Y3D6sE2mYA9bFO+BvEIksGpmneyJHhhY6LokzJqEyZllQs2YBWqJ5i+lfOug==" saltValue="Awzhw0bofKbF7HeUVJ025A==" spinCount="100000" sheet="1" objects="1" scenarios="1"/>
  <mergeCells count="1">
    <mergeCell ref="B32:F32"/>
  </mergeCells>
  <hyperlinks>
    <hyperlink ref="D19" location="'Italian Premium'!A1" display="8.  Italian Premium" xr:uid="{940FB1D6-2D00-49A2-82EB-ECE7D3EB7A1E}"/>
    <hyperlink ref="D18" location="'Frozen Ice Cream Pastries'!A1" display="7.  Frozen: Ice Cream, Pastries, etc" xr:uid="{EC332DFF-2772-460F-AD42-B484DC3EDB62}"/>
    <hyperlink ref="D17" location="'Condiments, Spices, Salt Peppe '!A1" display="6.  Condiments, spices, Salts &amp; Peppers" xr:uid="{9F4063E8-87A0-475E-99E2-7A5D63977BA8}"/>
    <hyperlink ref="D16" location="'Chocolate Valrhona &amp; Cake'!A1" display="5.  Valrhona Chocolate &amp; Birthday Cakes" xr:uid="{EFB8FDDB-2FC8-4F8B-B676-C2880453BDF5}"/>
    <hyperlink ref="D15" location="'Cheeses &amp; Dairies'!A1" display="4.  Cheeses &amp; Dairy" xr:uid="{D888B17A-8FE8-47E4-8CA5-AD324564D07E}"/>
    <hyperlink ref="D14" location="'Cold Cuts Deli'!A1" display="3.  Cold Cuts &amp; Deli" xr:uid="{C63E67AD-8DE9-4ADA-BA28-CD30AF96E7FE}"/>
    <hyperlink ref="D13" location="'Caviar Petrossian'!A1" display="Caviar &amp; Petrossian Selection" xr:uid="{F4D6A12A-8AFC-48E7-A031-C6A80A0A7C17}"/>
    <hyperlink ref="D28" location="'Soft Drinks Juices Water'!A1" display="17. Soft Drinks, Juices &amp; Water" xr:uid="{121365C6-C673-45B2-936A-64CD741EB06D}"/>
    <hyperlink ref="D27" location="' Wine Cellar'!A1" display="16. Wine Cellar" xr:uid="{FB7E397C-2C20-47EC-938A-D7938A767719}"/>
    <hyperlink ref="D26" location="Champagne!A1" display="15. Champagne" xr:uid="{51A818AE-F3D7-435E-9294-D819CD2A0DD6}"/>
    <hyperlink ref="D25" location="'Alcohol and Beers'!A1" display="14. Alcohol &amp; Beers" xr:uid="{535C8DA0-4FDC-4E19-8F26-F813D3EE176F}"/>
    <hyperlink ref="D24" location="'Fruits and Veggies'!A1" display="13. Fresh Fruits &amp; Vegetables" xr:uid="{897D72CC-0E87-4266-A56C-7E39DFC64BD3}"/>
    <hyperlink ref="D23" location="'Syrups Honey Jams tea coffee'!A1" display="12. Syrups, Honey, Jam, Tea &amp; Coffee" xr:uid="{4EA2ADD1-1322-44F6-98D2-B9545592C664}"/>
    <hyperlink ref="D22" location="'Premium Frozen Seafood'!A1" display="11. Premium Frozen Seafood &amp; Smoked Fish" xr:uid="{FA1AC725-76AA-432D-B1A8-66BD22CB446A}"/>
    <hyperlink ref="D21" location="'Premium Frozen Meat'!A1" display="10. Premium Frozen Meat" xr:uid="{09C98C23-13E0-4133-ABA2-F555C423B4D2}"/>
    <hyperlink ref="D20" location="Miscellaneous!A1" display="9.  Miscellaneous" xr:uid="{67096024-DD63-41D6-BD62-881A94D962C6}"/>
    <hyperlink ref="D12" location="'Asiatic Premium'!A1" display="Asiatic Premium" xr:uid="{28ED32DA-E390-48D6-9268-65A1183EFE89}"/>
  </hyperlinks>
  <pageMargins left="0.7" right="0.7" top="0.75" bottom="0.75" header="0.3" footer="0.3"/>
  <pageSetup paperSize="9" scale="95" orientation="portrait" r:id="rId1"/>
  <colBreaks count="1" manualBreakCount="1">
    <brk id="6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C5D7-B300-4266-89C9-BE12A3DABE2B}">
  <dimension ref="A1:D44"/>
  <sheetViews>
    <sheetView topLeftCell="A25" zoomScaleNormal="100" workbookViewId="0">
      <selection activeCell="B44" sqref="B44"/>
    </sheetView>
  </sheetViews>
  <sheetFormatPr defaultColWidth="9.109375" defaultRowHeight="15" x14ac:dyDescent="0.25"/>
  <cols>
    <col min="1" max="1" width="9.44140625" style="137" customWidth="1"/>
    <col min="2" max="2" width="53.88671875" style="137" bestFit="1" customWidth="1"/>
    <col min="3" max="3" width="10.6640625" style="137" customWidth="1"/>
    <col min="4" max="4" width="13.109375" style="137" customWidth="1"/>
    <col min="5" max="16384" width="9.109375" style="137"/>
  </cols>
  <sheetData>
    <row r="1" spans="1:4" s="139" customFormat="1" x14ac:dyDescent="0.25"/>
    <row r="2" spans="1:4" s="139" customFormat="1" x14ac:dyDescent="0.25"/>
    <row r="3" spans="1:4" s="139" customFormat="1" x14ac:dyDescent="0.25"/>
    <row r="4" spans="1:4" s="139" customFormat="1" x14ac:dyDescent="0.25"/>
    <row r="5" spans="1:4" s="139" customFormat="1" x14ac:dyDescent="0.25"/>
    <row r="6" spans="1:4" s="139" customFormat="1" x14ac:dyDescent="0.25"/>
    <row r="7" spans="1:4" s="139" customFormat="1" x14ac:dyDescent="0.25"/>
    <row r="8" spans="1:4" s="139" customFormat="1" x14ac:dyDescent="0.25"/>
    <row r="9" spans="1:4" s="139" customFormat="1" x14ac:dyDescent="0.25"/>
    <row r="10" spans="1:4" s="139" customFormat="1" x14ac:dyDescent="0.25"/>
    <row r="11" spans="1:4" s="139" customFormat="1" x14ac:dyDescent="0.25"/>
    <row r="12" spans="1:4" s="139" customFormat="1" x14ac:dyDescent="0.25"/>
    <row r="13" spans="1:4" s="139" customFormat="1" x14ac:dyDescent="0.25"/>
    <row r="14" spans="1:4" s="139" customFormat="1" x14ac:dyDescent="0.25"/>
    <row r="15" spans="1:4" s="139" customFormat="1" x14ac:dyDescent="0.25"/>
    <row r="16" spans="1:4" s="139" customFormat="1" x14ac:dyDescent="0.25">
      <c r="A16" s="699" t="s">
        <v>1458</v>
      </c>
      <c r="B16" s="700"/>
      <c r="C16" s="700"/>
      <c r="D16" s="700"/>
    </row>
    <row r="17" spans="1:4" s="139" customFormat="1" x14ac:dyDescent="0.25">
      <c r="A17" s="699" t="s">
        <v>1460</v>
      </c>
      <c r="B17" s="700"/>
      <c r="C17" s="700"/>
      <c r="D17" s="700"/>
    </row>
    <row r="18" spans="1:4" s="139" customFormat="1" x14ac:dyDescent="0.25">
      <c r="A18" s="699" t="s">
        <v>1459</v>
      </c>
      <c r="B18" s="700"/>
      <c r="C18" s="700"/>
      <c r="D18" s="700"/>
    </row>
    <row r="19" spans="1:4" s="139" customFormat="1" x14ac:dyDescent="0.25">
      <c r="A19" s="140"/>
      <c r="B19" s="141"/>
      <c r="C19" s="141"/>
      <c r="D19" s="141"/>
    </row>
    <row r="20" spans="1:4" s="139" customFormat="1" x14ac:dyDescent="0.25"/>
    <row r="21" spans="1:4" s="139" customFormat="1" x14ac:dyDescent="0.25">
      <c r="A21" s="142"/>
      <c r="B21" s="143" t="s">
        <v>1456</v>
      </c>
      <c r="C21" s="143" t="s">
        <v>1457</v>
      </c>
      <c r="D21" s="143" t="s">
        <v>2</v>
      </c>
    </row>
    <row r="22" spans="1:4" x14ac:dyDescent="0.25">
      <c r="A22" s="138"/>
      <c r="B22" s="138"/>
      <c r="C22" s="138"/>
      <c r="D22" s="138"/>
    </row>
    <row r="23" spans="1:4" x14ac:dyDescent="0.25">
      <c r="A23" s="138"/>
      <c r="B23" s="138"/>
      <c r="C23" s="138"/>
      <c r="D23" s="138"/>
    </row>
    <row r="24" spans="1:4" x14ac:dyDescent="0.25">
      <c r="A24" s="138"/>
      <c r="B24" s="138"/>
      <c r="C24" s="138"/>
      <c r="D24" s="138"/>
    </row>
    <row r="25" spans="1:4" x14ac:dyDescent="0.25">
      <c r="A25" s="138"/>
      <c r="B25" s="138"/>
      <c r="C25" s="138"/>
      <c r="D25" s="138"/>
    </row>
    <row r="26" spans="1:4" x14ac:dyDescent="0.25">
      <c r="A26" s="138"/>
      <c r="B26" s="138"/>
      <c r="C26" s="138"/>
      <c r="D26" s="138"/>
    </row>
    <row r="27" spans="1:4" x14ac:dyDescent="0.25">
      <c r="A27" s="138"/>
      <c r="B27" s="138"/>
      <c r="C27" s="138"/>
      <c r="D27" s="138"/>
    </row>
    <row r="28" spans="1:4" x14ac:dyDescent="0.25">
      <c r="A28" s="138"/>
      <c r="B28" s="138"/>
      <c r="C28" s="138"/>
      <c r="D28" s="138"/>
    </row>
    <row r="29" spans="1:4" x14ac:dyDescent="0.25">
      <c r="A29" s="138"/>
      <c r="B29" s="138"/>
      <c r="C29" s="138"/>
      <c r="D29" s="138"/>
    </row>
    <row r="30" spans="1:4" x14ac:dyDescent="0.25">
      <c r="A30" s="138"/>
      <c r="B30" s="138"/>
      <c r="C30" s="138"/>
      <c r="D30" s="138"/>
    </row>
    <row r="31" spans="1:4" x14ac:dyDescent="0.25">
      <c r="A31" s="138"/>
      <c r="B31" s="138"/>
      <c r="C31" s="138"/>
      <c r="D31" s="138"/>
    </row>
    <row r="32" spans="1:4" x14ac:dyDescent="0.25">
      <c r="A32" s="138"/>
      <c r="B32" s="138"/>
      <c r="C32" s="138"/>
      <c r="D32" s="138"/>
    </row>
    <row r="33" spans="1:4" x14ac:dyDescent="0.25">
      <c r="A33" s="138"/>
      <c r="B33" s="138"/>
      <c r="C33" s="138"/>
      <c r="D33" s="138"/>
    </row>
    <row r="34" spans="1:4" x14ac:dyDescent="0.25">
      <c r="A34" s="138"/>
      <c r="B34" s="138"/>
      <c r="C34" s="138"/>
      <c r="D34" s="138"/>
    </row>
    <row r="35" spans="1:4" x14ac:dyDescent="0.25">
      <c r="A35" s="138"/>
      <c r="B35" s="138"/>
      <c r="C35" s="138"/>
      <c r="D35" s="138"/>
    </row>
    <row r="36" spans="1:4" x14ac:dyDescent="0.25">
      <c r="A36" s="138"/>
      <c r="B36" s="138"/>
      <c r="C36" s="138"/>
      <c r="D36" s="138"/>
    </row>
    <row r="37" spans="1:4" x14ac:dyDescent="0.25">
      <c r="A37" s="138"/>
      <c r="B37" s="138"/>
      <c r="C37" s="138"/>
      <c r="D37" s="138"/>
    </row>
    <row r="38" spans="1:4" x14ac:dyDescent="0.25">
      <c r="A38" s="138"/>
      <c r="B38" s="138"/>
      <c r="C38" s="138"/>
      <c r="D38" s="138"/>
    </row>
    <row r="39" spans="1:4" x14ac:dyDescent="0.25">
      <c r="A39" s="138"/>
      <c r="B39" s="138"/>
      <c r="C39" s="138"/>
      <c r="D39" s="138"/>
    </row>
    <row r="40" spans="1:4" x14ac:dyDescent="0.25">
      <c r="A40" s="138"/>
      <c r="B40" s="138"/>
      <c r="C40" s="138"/>
      <c r="D40" s="138"/>
    </row>
    <row r="41" spans="1:4" x14ac:dyDescent="0.25">
      <c r="A41" s="138"/>
      <c r="B41" s="138"/>
      <c r="C41" s="138"/>
      <c r="D41" s="138"/>
    </row>
    <row r="42" spans="1:4" x14ac:dyDescent="0.25">
      <c r="A42" s="138"/>
      <c r="B42" s="138"/>
      <c r="C42" s="138"/>
      <c r="D42" s="138"/>
    </row>
    <row r="43" spans="1:4" ht="15.6" thickBot="1" x14ac:dyDescent="0.3"/>
    <row r="44" spans="1:4" ht="15.6" thickBot="1" x14ac:dyDescent="0.3">
      <c r="B44" s="66" t="s">
        <v>670</v>
      </c>
    </row>
  </sheetData>
  <mergeCells count="3">
    <mergeCell ref="A16:D16"/>
    <mergeCell ref="A17:D17"/>
    <mergeCell ref="A18:D18"/>
  </mergeCells>
  <hyperlinks>
    <hyperlink ref="B44" location="'Welcome Page'!A1" display="Welcome Page" xr:uid="{997D4DB1-A1D5-4C10-933F-050DF87620A4}"/>
  </hyperlink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_SCRIPT_01"/>
  <dimension ref="A1:G49"/>
  <sheetViews>
    <sheetView showGridLines="0" topLeftCell="A21" zoomScaleNormal="100" workbookViewId="0">
      <selection activeCell="H38" sqref="H38"/>
    </sheetView>
  </sheetViews>
  <sheetFormatPr defaultColWidth="47.33203125" defaultRowHeight="20.100000000000001" customHeight="1" x14ac:dyDescent="0.25"/>
  <cols>
    <col min="1" max="1" width="9" style="163" customWidth="1"/>
    <col min="2" max="2" width="31.6640625" style="163" customWidth="1"/>
    <col min="3" max="3" width="33.6640625" style="163" customWidth="1"/>
    <col min="4" max="4" width="5.6640625" style="7" customWidth="1"/>
    <col min="5" max="5" width="10.33203125" style="3" customWidth="1"/>
    <col min="6" max="6" width="13.88671875" style="4" customWidth="1"/>
    <col min="7" max="7" width="13.88671875" style="184" hidden="1" customWidth="1"/>
    <col min="8" max="16384" width="47.33203125" style="3"/>
  </cols>
  <sheetData>
    <row r="1" spans="1:7" s="58" customFormat="1" ht="20.100000000000001" customHeight="1" x14ac:dyDescent="0.25">
      <c r="A1" s="615" t="s">
        <v>101</v>
      </c>
      <c r="B1" s="615" t="s">
        <v>0</v>
      </c>
      <c r="C1" s="615" t="s">
        <v>1</v>
      </c>
      <c r="D1" s="144" t="s">
        <v>986</v>
      </c>
      <c r="E1" s="151" t="s">
        <v>987</v>
      </c>
      <c r="F1" s="164" t="s">
        <v>56</v>
      </c>
      <c r="G1" s="178" t="s">
        <v>1462</v>
      </c>
    </row>
    <row r="2" spans="1:7" s="58" customFormat="1" ht="20.100000000000001" customHeight="1" x14ac:dyDescent="0.25">
      <c r="A2" s="616"/>
      <c r="B2" s="616"/>
      <c r="C2" s="616"/>
      <c r="D2" s="145" t="s">
        <v>2</v>
      </c>
      <c r="E2" s="165" t="s">
        <v>988</v>
      </c>
      <c r="F2" s="166" t="s">
        <v>55</v>
      </c>
      <c r="G2" s="179"/>
    </row>
    <row r="3" spans="1:7" s="58" customFormat="1" ht="20.100000000000001" customHeight="1" x14ac:dyDescent="0.25">
      <c r="A3" s="152" t="s">
        <v>148</v>
      </c>
      <c r="B3" s="153" t="s">
        <v>163</v>
      </c>
      <c r="C3" s="153" t="s">
        <v>164</v>
      </c>
      <c r="D3" s="146"/>
      <c r="E3" s="167" t="s">
        <v>1099</v>
      </c>
      <c r="F3" s="168">
        <v>31.9</v>
      </c>
      <c r="G3" s="180">
        <f>F3*D3</f>
        <v>0</v>
      </c>
    </row>
    <row r="4" spans="1:7" s="58" customFormat="1" ht="20.100000000000001" customHeight="1" x14ac:dyDescent="0.25">
      <c r="A4" s="152" t="s">
        <v>143</v>
      </c>
      <c r="B4" s="153" t="s">
        <v>1183</v>
      </c>
      <c r="C4" s="153" t="s">
        <v>350</v>
      </c>
      <c r="D4" s="146"/>
      <c r="E4" s="167" t="s">
        <v>1100</v>
      </c>
      <c r="F4" s="168">
        <v>6.5</v>
      </c>
      <c r="G4" s="180">
        <f t="shared" ref="G4:G47" si="0">F4*D4</f>
        <v>0</v>
      </c>
    </row>
    <row r="5" spans="1:7" s="58" customFormat="1" ht="20.100000000000001" customHeight="1" x14ac:dyDescent="0.25">
      <c r="A5" s="152" t="s">
        <v>296</v>
      </c>
      <c r="B5" s="153" t="s">
        <v>297</v>
      </c>
      <c r="C5" s="153" t="s">
        <v>351</v>
      </c>
      <c r="D5" s="146"/>
      <c r="E5" s="167" t="s">
        <v>1100</v>
      </c>
      <c r="F5" s="168">
        <v>6.5</v>
      </c>
      <c r="G5" s="180">
        <f t="shared" si="0"/>
        <v>0</v>
      </c>
    </row>
    <row r="6" spans="1:7" s="58" customFormat="1" ht="20.100000000000001" customHeight="1" x14ac:dyDescent="0.25">
      <c r="A6" s="152" t="s">
        <v>149</v>
      </c>
      <c r="B6" s="154" t="s">
        <v>165</v>
      </c>
      <c r="C6" s="154" t="s">
        <v>166</v>
      </c>
      <c r="D6" s="147"/>
      <c r="E6" s="169" t="s">
        <v>1101</v>
      </c>
      <c r="F6" s="170">
        <v>31.9</v>
      </c>
      <c r="G6" s="181">
        <f t="shared" si="0"/>
        <v>0</v>
      </c>
    </row>
    <row r="7" spans="1:7" s="58" customFormat="1" ht="20.100000000000001" customHeight="1" x14ac:dyDescent="0.25">
      <c r="A7" s="155" t="s">
        <v>714</v>
      </c>
      <c r="B7" s="156" t="s">
        <v>1184</v>
      </c>
      <c r="C7" s="156" t="s">
        <v>715</v>
      </c>
      <c r="D7" s="148"/>
      <c r="E7" s="171" t="s">
        <v>1102</v>
      </c>
      <c r="F7" s="170">
        <v>14.9</v>
      </c>
      <c r="G7" s="181">
        <f t="shared" si="0"/>
        <v>0</v>
      </c>
    </row>
    <row r="8" spans="1:7" s="58" customFormat="1" ht="20.100000000000001" customHeight="1" x14ac:dyDescent="0.25">
      <c r="A8" s="157">
        <v>4317</v>
      </c>
      <c r="B8" s="158" t="s">
        <v>352</v>
      </c>
      <c r="C8" s="158" t="s">
        <v>989</v>
      </c>
      <c r="D8" s="149"/>
      <c r="E8" s="172" t="s">
        <v>1103</v>
      </c>
      <c r="F8" s="170">
        <v>4.9000000000000004</v>
      </c>
      <c r="G8" s="181">
        <f t="shared" si="0"/>
        <v>0</v>
      </c>
    </row>
    <row r="9" spans="1:7" s="58" customFormat="1" ht="20.100000000000001" customHeight="1" x14ac:dyDescent="0.25">
      <c r="A9" s="157">
        <v>4646</v>
      </c>
      <c r="B9" s="158" t="s">
        <v>278</v>
      </c>
      <c r="C9" s="158" t="s">
        <v>353</v>
      </c>
      <c r="D9" s="149"/>
      <c r="E9" s="172" t="s">
        <v>1121</v>
      </c>
      <c r="F9" s="170">
        <v>8.9</v>
      </c>
      <c r="G9" s="181">
        <f t="shared" si="0"/>
        <v>0</v>
      </c>
    </row>
    <row r="10" spans="1:7" s="58" customFormat="1" ht="20.100000000000001" customHeight="1" x14ac:dyDescent="0.25">
      <c r="A10" s="152" t="s">
        <v>151</v>
      </c>
      <c r="B10" s="154" t="s">
        <v>167</v>
      </c>
      <c r="C10" s="154" t="s">
        <v>168</v>
      </c>
      <c r="D10" s="147"/>
      <c r="E10" s="169" t="s">
        <v>1130</v>
      </c>
      <c r="F10" s="170">
        <v>13.5</v>
      </c>
      <c r="G10" s="181">
        <f t="shared" si="0"/>
        <v>0</v>
      </c>
    </row>
    <row r="11" spans="1:7" s="58" customFormat="1" ht="20.100000000000001" customHeight="1" x14ac:dyDescent="0.25">
      <c r="A11" s="152" t="s">
        <v>150</v>
      </c>
      <c r="B11" s="154" t="s">
        <v>169</v>
      </c>
      <c r="C11" s="156" t="s">
        <v>1185</v>
      </c>
      <c r="D11" s="147"/>
      <c r="E11" s="169" t="s">
        <v>1130</v>
      </c>
      <c r="F11" s="170">
        <v>13.5</v>
      </c>
      <c r="G11" s="181">
        <f t="shared" si="0"/>
        <v>0</v>
      </c>
    </row>
    <row r="12" spans="1:7" s="58" customFormat="1" ht="20.100000000000001" customHeight="1" x14ac:dyDescent="0.25">
      <c r="A12" s="152" t="s">
        <v>153</v>
      </c>
      <c r="B12" s="154" t="s">
        <v>170</v>
      </c>
      <c r="C12" s="154" t="s">
        <v>171</v>
      </c>
      <c r="D12" s="147"/>
      <c r="E12" s="169" t="s">
        <v>1116</v>
      </c>
      <c r="F12" s="170">
        <v>47.5</v>
      </c>
      <c r="G12" s="181">
        <f t="shared" si="0"/>
        <v>0</v>
      </c>
    </row>
    <row r="13" spans="1:7" s="58" customFormat="1" ht="20.100000000000001" customHeight="1" x14ac:dyDescent="0.25">
      <c r="A13" s="152" t="s">
        <v>294</v>
      </c>
      <c r="B13" s="154" t="s">
        <v>436</v>
      </c>
      <c r="C13" s="154" t="s">
        <v>436</v>
      </c>
      <c r="D13" s="147"/>
      <c r="E13" s="169" t="s">
        <v>1101</v>
      </c>
      <c r="F13" s="170">
        <v>24.9</v>
      </c>
      <c r="G13" s="181">
        <f t="shared" si="0"/>
        <v>0</v>
      </c>
    </row>
    <row r="14" spans="1:7" s="58" customFormat="1" ht="20.100000000000001" customHeight="1" x14ac:dyDescent="0.25">
      <c r="A14" s="152" t="s">
        <v>154</v>
      </c>
      <c r="B14" s="154" t="s">
        <v>1186</v>
      </c>
      <c r="C14" s="154" t="s">
        <v>69</v>
      </c>
      <c r="D14" s="147"/>
      <c r="E14" s="169" t="s">
        <v>1122</v>
      </c>
      <c r="F14" s="170">
        <v>5.5</v>
      </c>
      <c r="G14" s="181">
        <f t="shared" si="0"/>
        <v>0</v>
      </c>
    </row>
    <row r="15" spans="1:7" s="58" customFormat="1" ht="20.100000000000001" customHeight="1" x14ac:dyDescent="0.25">
      <c r="A15" s="152" t="s">
        <v>155</v>
      </c>
      <c r="B15" s="154" t="s">
        <v>1186</v>
      </c>
      <c r="C15" s="154" t="s">
        <v>69</v>
      </c>
      <c r="D15" s="147"/>
      <c r="E15" s="169" t="s">
        <v>1102</v>
      </c>
      <c r="F15" s="170">
        <v>13.9</v>
      </c>
      <c r="G15" s="181">
        <f t="shared" si="0"/>
        <v>0</v>
      </c>
    </row>
    <row r="16" spans="1:7" s="58" customFormat="1" ht="20.100000000000001" customHeight="1" x14ac:dyDescent="0.25">
      <c r="A16" s="157">
        <v>4720</v>
      </c>
      <c r="B16" s="158" t="s">
        <v>277</v>
      </c>
      <c r="C16" s="158" t="s">
        <v>354</v>
      </c>
      <c r="D16" s="149"/>
      <c r="E16" s="172" t="s">
        <v>1121</v>
      </c>
      <c r="F16" s="170">
        <v>7.9</v>
      </c>
      <c r="G16" s="181">
        <f t="shared" si="0"/>
        <v>0</v>
      </c>
    </row>
    <row r="17" spans="1:7" s="58" customFormat="1" ht="20.100000000000001" customHeight="1" x14ac:dyDescent="0.25">
      <c r="A17" s="157">
        <v>4320</v>
      </c>
      <c r="B17" s="158" t="s">
        <v>1187</v>
      </c>
      <c r="C17" s="158" t="s">
        <v>1188</v>
      </c>
      <c r="D17" s="149"/>
      <c r="E17" s="172" t="s">
        <v>1121</v>
      </c>
      <c r="F17" s="170">
        <v>6.9</v>
      </c>
      <c r="G17" s="181">
        <f t="shared" si="0"/>
        <v>0</v>
      </c>
    </row>
    <row r="18" spans="1:7" s="58" customFormat="1" ht="20.100000000000001" customHeight="1" x14ac:dyDescent="0.25">
      <c r="A18" s="157">
        <v>7038</v>
      </c>
      <c r="B18" s="154" t="s">
        <v>355</v>
      </c>
      <c r="C18" s="154" t="s">
        <v>1189</v>
      </c>
      <c r="D18" s="5"/>
      <c r="E18" s="173" t="s">
        <v>1122</v>
      </c>
      <c r="F18" s="174">
        <v>9.5</v>
      </c>
      <c r="G18" s="182">
        <f t="shared" si="0"/>
        <v>0</v>
      </c>
    </row>
    <row r="19" spans="1:7" s="58" customFormat="1" ht="20.100000000000001" customHeight="1" x14ac:dyDescent="0.25">
      <c r="A19" s="157">
        <v>7035</v>
      </c>
      <c r="B19" s="154" t="s">
        <v>356</v>
      </c>
      <c r="C19" s="154" t="s">
        <v>1190</v>
      </c>
      <c r="D19" s="5"/>
      <c r="E19" s="173" t="s">
        <v>1122</v>
      </c>
      <c r="F19" s="174">
        <v>9.5</v>
      </c>
      <c r="G19" s="182">
        <f t="shared" si="0"/>
        <v>0</v>
      </c>
    </row>
    <row r="20" spans="1:7" ht="20.100000000000001" customHeight="1" x14ac:dyDescent="0.25">
      <c r="A20" s="152" t="s">
        <v>159</v>
      </c>
      <c r="B20" s="153" t="s">
        <v>990</v>
      </c>
      <c r="C20" s="153" t="s">
        <v>66</v>
      </c>
      <c r="D20" s="146"/>
      <c r="E20" s="167" t="s">
        <v>1131</v>
      </c>
      <c r="F20" s="168">
        <v>12.5</v>
      </c>
      <c r="G20" s="180">
        <f t="shared" si="0"/>
        <v>0</v>
      </c>
    </row>
    <row r="21" spans="1:7" ht="20.100000000000001" customHeight="1" x14ac:dyDescent="0.25">
      <c r="A21" s="152" t="s">
        <v>146</v>
      </c>
      <c r="B21" s="153" t="s">
        <v>177</v>
      </c>
      <c r="C21" s="153" t="s">
        <v>10</v>
      </c>
      <c r="D21" s="146"/>
      <c r="E21" s="167" t="s">
        <v>1126</v>
      </c>
      <c r="F21" s="168">
        <v>7.5</v>
      </c>
      <c r="G21" s="180">
        <f t="shared" si="0"/>
        <v>0</v>
      </c>
    </row>
    <row r="22" spans="1:7" ht="20.100000000000001" customHeight="1" x14ac:dyDescent="0.25">
      <c r="A22" s="152" t="s">
        <v>437</v>
      </c>
      <c r="B22" s="153" t="s">
        <v>438</v>
      </c>
      <c r="C22" s="153" t="s">
        <v>439</v>
      </c>
      <c r="D22" s="146"/>
      <c r="E22" s="167" t="s">
        <v>1123</v>
      </c>
      <c r="F22" s="168">
        <v>9.9</v>
      </c>
      <c r="G22" s="180">
        <f t="shared" si="0"/>
        <v>0</v>
      </c>
    </row>
    <row r="23" spans="1:7" ht="20.100000000000001" customHeight="1" x14ac:dyDescent="0.25">
      <c r="A23" s="155" t="s">
        <v>160</v>
      </c>
      <c r="B23" s="159" t="s">
        <v>178</v>
      </c>
      <c r="C23" s="159" t="s">
        <v>179</v>
      </c>
      <c r="D23" s="150"/>
      <c r="E23" s="175" t="s">
        <v>1132</v>
      </c>
      <c r="F23" s="168">
        <v>11.9</v>
      </c>
      <c r="G23" s="180">
        <f t="shared" si="0"/>
        <v>0</v>
      </c>
    </row>
    <row r="24" spans="1:7" ht="20.100000000000001" customHeight="1" x14ac:dyDescent="0.25">
      <c r="A24" s="157">
        <v>7196</v>
      </c>
      <c r="B24" s="154" t="s">
        <v>300</v>
      </c>
      <c r="C24" s="154" t="s">
        <v>357</v>
      </c>
      <c r="D24" s="5"/>
      <c r="E24" s="173" t="s">
        <v>1124</v>
      </c>
      <c r="F24" s="174">
        <v>5.9</v>
      </c>
      <c r="G24" s="182">
        <f t="shared" si="0"/>
        <v>0</v>
      </c>
    </row>
    <row r="25" spans="1:7" ht="20.100000000000001" customHeight="1" x14ac:dyDescent="0.25">
      <c r="A25" s="152" t="s">
        <v>147</v>
      </c>
      <c r="B25" s="153" t="s">
        <v>49</v>
      </c>
      <c r="C25" s="153" t="s">
        <v>183</v>
      </c>
      <c r="D25" s="146"/>
      <c r="E25" s="167" t="s">
        <v>1133</v>
      </c>
      <c r="F25" s="168">
        <v>12.9</v>
      </c>
      <c r="G25" s="180">
        <f t="shared" si="0"/>
        <v>0</v>
      </c>
    </row>
    <row r="26" spans="1:7" ht="20.100000000000001" customHeight="1" x14ac:dyDescent="0.25">
      <c r="A26" s="615" t="s">
        <v>101</v>
      </c>
      <c r="B26" s="615" t="s">
        <v>1191</v>
      </c>
      <c r="C26" s="615" t="s">
        <v>1192</v>
      </c>
      <c r="D26" s="144" t="s">
        <v>986</v>
      </c>
      <c r="E26" s="151" t="s">
        <v>987</v>
      </c>
      <c r="F26" s="164" t="s">
        <v>56</v>
      </c>
      <c r="G26" s="178"/>
    </row>
    <row r="27" spans="1:7" ht="20.100000000000001" customHeight="1" x14ac:dyDescent="0.25">
      <c r="A27" s="616"/>
      <c r="B27" s="616"/>
      <c r="C27" s="616"/>
      <c r="D27" s="145" t="s">
        <v>2</v>
      </c>
      <c r="E27" s="165" t="s">
        <v>988</v>
      </c>
      <c r="F27" s="166" t="s">
        <v>55</v>
      </c>
      <c r="G27" s="179"/>
    </row>
    <row r="28" spans="1:7" ht="20.100000000000001" customHeight="1" x14ac:dyDescent="0.25">
      <c r="A28" s="152" t="s">
        <v>313</v>
      </c>
      <c r="B28" s="153" t="s">
        <v>991</v>
      </c>
      <c r="C28" s="153" t="s">
        <v>314</v>
      </c>
      <c r="D28" s="146"/>
      <c r="E28" s="167" t="s">
        <v>1128</v>
      </c>
      <c r="F28" s="168">
        <v>5</v>
      </c>
      <c r="G28" s="180">
        <f t="shared" si="0"/>
        <v>0</v>
      </c>
    </row>
    <row r="29" spans="1:7" ht="20.100000000000001" customHeight="1" x14ac:dyDescent="0.25">
      <c r="A29" s="152" t="s">
        <v>145</v>
      </c>
      <c r="B29" s="153" t="s">
        <v>6</v>
      </c>
      <c r="C29" s="153" t="s">
        <v>7</v>
      </c>
      <c r="D29" s="146"/>
      <c r="E29" s="167" t="s">
        <v>1125</v>
      </c>
      <c r="F29" s="168">
        <v>5.9</v>
      </c>
      <c r="G29" s="180">
        <f t="shared" si="0"/>
        <v>0</v>
      </c>
    </row>
    <row r="30" spans="1:7" ht="20.100000000000001" customHeight="1" x14ac:dyDescent="0.25">
      <c r="A30" s="152" t="s">
        <v>440</v>
      </c>
      <c r="B30" s="153" t="s">
        <v>846</v>
      </c>
      <c r="C30" s="153" t="s">
        <v>441</v>
      </c>
      <c r="D30" s="146"/>
      <c r="E30" s="167" t="s">
        <v>1117</v>
      </c>
      <c r="F30" s="168">
        <v>6.7</v>
      </c>
      <c r="G30" s="180">
        <f t="shared" si="0"/>
        <v>0</v>
      </c>
    </row>
    <row r="31" spans="1:7" ht="20.100000000000001" customHeight="1" x14ac:dyDescent="0.25">
      <c r="A31" s="152" t="s">
        <v>334</v>
      </c>
      <c r="B31" s="154" t="s">
        <v>992</v>
      </c>
      <c r="C31" s="154" t="s">
        <v>175</v>
      </c>
      <c r="D31" s="147"/>
      <c r="E31" s="169" t="s">
        <v>1120</v>
      </c>
      <c r="F31" s="170">
        <v>37.9</v>
      </c>
      <c r="G31" s="181">
        <f t="shared" si="0"/>
        <v>0</v>
      </c>
    </row>
    <row r="32" spans="1:7" ht="20.100000000000001" customHeight="1" x14ac:dyDescent="0.25">
      <c r="A32" s="160">
        <v>7028</v>
      </c>
      <c r="B32" s="154" t="s">
        <v>358</v>
      </c>
      <c r="C32" s="161" t="s">
        <v>359</v>
      </c>
      <c r="D32" s="5"/>
      <c r="E32" s="176" t="s">
        <v>1119</v>
      </c>
      <c r="F32" s="177">
        <v>53.9</v>
      </c>
      <c r="G32" s="183">
        <f t="shared" si="0"/>
        <v>0</v>
      </c>
    </row>
    <row r="33" spans="1:7" ht="20.100000000000001" customHeight="1" x14ac:dyDescent="0.25">
      <c r="A33" s="157">
        <v>7031</v>
      </c>
      <c r="B33" s="154" t="s">
        <v>818</v>
      </c>
      <c r="C33" s="161" t="s">
        <v>1193</v>
      </c>
      <c r="D33" s="5"/>
      <c r="E33" s="173" t="s">
        <v>1129</v>
      </c>
      <c r="F33" s="174">
        <v>9.9</v>
      </c>
      <c r="G33" s="182">
        <f t="shared" si="0"/>
        <v>0</v>
      </c>
    </row>
    <row r="34" spans="1:7" ht="20.100000000000001" customHeight="1" x14ac:dyDescent="0.25">
      <c r="A34" s="152" t="s">
        <v>157</v>
      </c>
      <c r="B34" s="153" t="s">
        <v>67</v>
      </c>
      <c r="C34" s="153" t="s">
        <v>176</v>
      </c>
      <c r="D34" s="146"/>
      <c r="E34" s="167" t="s">
        <v>1118</v>
      </c>
      <c r="F34" s="168">
        <v>19.5</v>
      </c>
      <c r="G34" s="180">
        <f t="shared" si="0"/>
        <v>0</v>
      </c>
    </row>
    <row r="35" spans="1:7" ht="20.100000000000001" customHeight="1" x14ac:dyDescent="0.25">
      <c r="A35" s="157">
        <v>7040</v>
      </c>
      <c r="B35" s="154" t="s">
        <v>360</v>
      </c>
      <c r="C35" s="154" t="s">
        <v>335</v>
      </c>
      <c r="D35" s="5"/>
      <c r="E35" s="173" t="s">
        <v>1126</v>
      </c>
      <c r="F35" s="174">
        <v>32.9</v>
      </c>
      <c r="G35" s="182">
        <f t="shared" si="0"/>
        <v>0</v>
      </c>
    </row>
    <row r="36" spans="1:7" ht="20.100000000000001" customHeight="1" x14ac:dyDescent="0.25">
      <c r="A36" s="157">
        <v>4091</v>
      </c>
      <c r="B36" s="158" t="s">
        <v>361</v>
      </c>
      <c r="C36" s="158" t="s">
        <v>361</v>
      </c>
      <c r="D36" s="149"/>
      <c r="E36" s="172" t="s">
        <v>1134</v>
      </c>
      <c r="F36" s="170">
        <v>3.9</v>
      </c>
      <c r="G36" s="181">
        <f t="shared" si="0"/>
        <v>0</v>
      </c>
    </row>
    <row r="37" spans="1:7" ht="20.100000000000001" customHeight="1" x14ac:dyDescent="0.25">
      <c r="A37" s="152" t="s">
        <v>156</v>
      </c>
      <c r="B37" s="154" t="s">
        <v>173</v>
      </c>
      <c r="C37" s="154" t="s">
        <v>174</v>
      </c>
      <c r="D37" s="147"/>
      <c r="E37" s="169" t="s">
        <v>1101</v>
      </c>
      <c r="F37" s="170">
        <v>17.899999999999999</v>
      </c>
      <c r="G37" s="181">
        <f t="shared" si="0"/>
        <v>0</v>
      </c>
    </row>
    <row r="38" spans="1:7" ht="20.100000000000001" customHeight="1" x14ac:dyDescent="0.25">
      <c r="A38" s="152" t="s">
        <v>161</v>
      </c>
      <c r="B38" s="153" t="s">
        <v>181</v>
      </c>
      <c r="C38" s="153" t="s">
        <v>182</v>
      </c>
      <c r="D38" s="146"/>
      <c r="E38" s="167" t="s">
        <v>1119</v>
      </c>
      <c r="F38" s="168">
        <v>29.9</v>
      </c>
      <c r="G38" s="180">
        <f t="shared" si="0"/>
        <v>0</v>
      </c>
    </row>
    <row r="39" spans="1:7" ht="20.100000000000001" customHeight="1" x14ac:dyDescent="0.25">
      <c r="A39" s="152" t="s">
        <v>162</v>
      </c>
      <c r="B39" s="153" t="s">
        <v>180</v>
      </c>
      <c r="C39" s="153" t="s">
        <v>68</v>
      </c>
      <c r="D39" s="146"/>
      <c r="E39" s="167" t="s">
        <v>1120</v>
      </c>
      <c r="F39" s="168">
        <v>15.9</v>
      </c>
      <c r="G39" s="180">
        <f t="shared" si="0"/>
        <v>0</v>
      </c>
    </row>
    <row r="40" spans="1:7" ht="20.100000000000001" customHeight="1" x14ac:dyDescent="0.25">
      <c r="A40" s="615" t="s">
        <v>101</v>
      </c>
      <c r="B40" s="615" t="s">
        <v>362</v>
      </c>
      <c r="C40" s="615" t="s">
        <v>299</v>
      </c>
      <c r="D40" s="144" t="s">
        <v>986</v>
      </c>
      <c r="E40" s="151" t="s">
        <v>987</v>
      </c>
      <c r="F40" s="164" t="s">
        <v>56</v>
      </c>
      <c r="G40" s="178"/>
    </row>
    <row r="41" spans="1:7" ht="20.100000000000001" customHeight="1" x14ac:dyDescent="0.25">
      <c r="A41" s="616"/>
      <c r="B41" s="616"/>
      <c r="C41" s="616"/>
      <c r="D41" s="145" t="s">
        <v>2</v>
      </c>
      <c r="E41" s="165" t="s">
        <v>988</v>
      </c>
      <c r="F41" s="166" t="s">
        <v>55</v>
      </c>
      <c r="G41" s="179"/>
    </row>
    <row r="42" spans="1:7" ht="23.25" customHeight="1" x14ac:dyDescent="0.25">
      <c r="A42" s="152" t="s">
        <v>152</v>
      </c>
      <c r="B42" s="154" t="s">
        <v>993</v>
      </c>
      <c r="C42" s="154" t="s">
        <v>994</v>
      </c>
      <c r="D42" s="147"/>
      <c r="E42" s="169" t="s">
        <v>1135</v>
      </c>
      <c r="F42" s="170">
        <v>5.5</v>
      </c>
      <c r="G42" s="181">
        <f t="shared" si="0"/>
        <v>0</v>
      </c>
    </row>
    <row r="43" spans="1:7" ht="20.100000000000001" customHeight="1" x14ac:dyDescent="0.25">
      <c r="A43" s="152" t="s">
        <v>142</v>
      </c>
      <c r="B43" s="154" t="s">
        <v>172</v>
      </c>
      <c r="C43" s="154" t="s">
        <v>3</v>
      </c>
      <c r="D43" s="147"/>
      <c r="E43" s="169" t="s">
        <v>1121</v>
      </c>
      <c r="F43" s="170">
        <v>6.9</v>
      </c>
      <c r="G43" s="181">
        <f t="shared" si="0"/>
        <v>0</v>
      </c>
    </row>
    <row r="44" spans="1:7" ht="20.100000000000001" customHeight="1" x14ac:dyDescent="0.25">
      <c r="A44" s="152" t="s">
        <v>144</v>
      </c>
      <c r="B44" s="153" t="s">
        <v>4</v>
      </c>
      <c r="C44" s="153" t="s">
        <v>5</v>
      </c>
      <c r="D44" s="146"/>
      <c r="E44" s="167" t="s">
        <v>1102</v>
      </c>
      <c r="F44" s="168">
        <v>4</v>
      </c>
      <c r="G44" s="180">
        <f t="shared" si="0"/>
        <v>0</v>
      </c>
    </row>
    <row r="45" spans="1:7" ht="20.100000000000001" customHeight="1" x14ac:dyDescent="0.25">
      <c r="A45" s="152" t="s">
        <v>158</v>
      </c>
      <c r="B45" s="153" t="s">
        <v>8</v>
      </c>
      <c r="C45" s="153" t="s">
        <v>9</v>
      </c>
      <c r="D45" s="146"/>
      <c r="E45" s="167" t="s">
        <v>1102</v>
      </c>
      <c r="F45" s="168">
        <v>5.5</v>
      </c>
      <c r="G45" s="180">
        <f t="shared" si="0"/>
        <v>0</v>
      </c>
    </row>
    <row r="46" spans="1:7" ht="20.100000000000001" customHeight="1" x14ac:dyDescent="0.25">
      <c r="A46" s="157" t="s">
        <v>1503</v>
      </c>
      <c r="B46" s="154" t="s">
        <v>1504</v>
      </c>
      <c r="C46" s="154" t="s">
        <v>1505</v>
      </c>
      <c r="D46" s="5"/>
      <c r="E46" s="173" t="s">
        <v>1127</v>
      </c>
      <c r="F46" s="174">
        <v>11.9</v>
      </c>
      <c r="G46" s="182">
        <f t="shared" si="0"/>
        <v>0</v>
      </c>
    </row>
    <row r="47" spans="1:7" ht="20.100000000000001" customHeight="1" x14ac:dyDescent="0.25">
      <c r="A47" s="157">
        <v>4677</v>
      </c>
      <c r="B47" s="154" t="s">
        <v>1501</v>
      </c>
      <c r="C47" s="154" t="s">
        <v>1502</v>
      </c>
      <c r="D47" s="5"/>
      <c r="E47" s="173" t="s">
        <v>1291</v>
      </c>
      <c r="F47" s="174">
        <v>7.9</v>
      </c>
      <c r="G47" s="182">
        <f t="shared" si="0"/>
        <v>0</v>
      </c>
    </row>
    <row r="48" spans="1:7" ht="20.100000000000001" customHeight="1" thickBot="1" x14ac:dyDescent="0.3">
      <c r="A48" s="162"/>
    </row>
    <row r="49" spans="6:7" ht="20.100000000000001" customHeight="1" thickBot="1" x14ac:dyDescent="0.3">
      <c r="F49" s="65" t="s">
        <v>670</v>
      </c>
      <c r="G49" s="185">
        <f>SUM(G3:G47)</f>
        <v>0</v>
      </c>
    </row>
  </sheetData>
  <sheetProtection algorithmName="SHA-512" hashValue="mQk2OJAXTtM3WUIUL8sPenl1p+LUDzGWXXeyIe8emJ1JX45zdKFmEKs7CtUGVRZC0NI7t1gAcElXDt+7k2qnXg==" saltValue="sR7lJ51dAjIuTFn0WF0LRw==" spinCount="100000" sheet="1" selectLockedCells="1"/>
  <mergeCells count="9">
    <mergeCell ref="A40:A41"/>
    <mergeCell ref="B40:B41"/>
    <mergeCell ref="C40:C41"/>
    <mergeCell ref="B1:B2"/>
    <mergeCell ref="C1:C2"/>
    <mergeCell ref="A1:A2"/>
    <mergeCell ref="A26:A27"/>
    <mergeCell ref="B26:B27"/>
    <mergeCell ref="C26:C27"/>
  </mergeCells>
  <phoneticPr fontId="0" type="noConversion"/>
  <hyperlinks>
    <hyperlink ref="F49" location="'Welcome Page'!A1" display="Welcome Page" xr:uid="{00000000-0004-0000-0100-000000000000}"/>
  </hyperlinks>
  <pageMargins left="0.7" right="0.7" top="0.75" bottom="0.75" header="0.3" footer="0.3"/>
  <pageSetup scale="86" firstPageNumber="0" orientation="portrait" r:id="rId1"/>
  <rowBreaks count="1" manualBreakCount="1">
    <brk id="25" max="16383" man="1"/>
  </rowBreaks>
  <ignoredErrors>
    <ignoredError sqref="G3:G25 G42:G45 G28:G39" unlockedFormula="1"/>
    <ignoredError sqref="A3:A25 A28:A39 A42:A4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_SCRIPT_02"/>
  <dimension ref="A1:L37"/>
  <sheetViews>
    <sheetView showGridLines="0" topLeftCell="A16" zoomScaleNormal="100" workbookViewId="0">
      <selection activeCell="D22" sqref="D22"/>
    </sheetView>
  </sheetViews>
  <sheetFormatPr defaultColWidth="11.44140625" defaultRowHeight="20.100000000000001" customHeight="1" x14ac:dyDescent="0.25"/>
  <cols>
    <col min="1" max="1" width="9.88671875" style="3" customWidth="1"/>
    <col min="2" max="2" width="31.5546875" style="3" customWidth="1"/>
    <col min="3" max="3" width="33.21875" style="3" bestFit="1" customWidth="1"/>
    <col min="4" max="4" width="5.6640625" style="3" customWidth="1"/>
    <col min="5" max="5" width="11.5546875" style="3" customWidth="1"/>
    <col min="6" max="6" width="18.33203125" style="130" customWidth="1"/>
    <col min="7" max="7" width="18.33203125" style="196" hidden="1" customWidth="1"/>
    <col min="8" max="8" width="11.5546875" style="163" bestFit="1" customWidth="1"/>
    <col min="9" max="256" width="9.109375" style="3" customWidth="1"/>
    <col min="257" max="16384" width="11.44140625" style="3"/>
  </cols>
  <sheetData>
    <row r="1" spans="1:12" s="58" customFormat="1" ht="20.100000000000001" customHeight="1" x14ac:dyDescent="0.25">
      <c r="A1" s="617" t="s">
        <v>100</v>
      </c>
      <c r="B1" s="617" t="s">
        <v>763</v>
      </c>
      <c r="C1" s="617" t="s">
        <v>764</v>
      </c>
      <c r="D1" s="618" t="s">
        <v>2</v>
      </c>
      <c r="E1" s="619" t="s">
        <v>99</v>
      </c>
      <c r="F1" s="191" t="s">
        <v>56</v>
      </c>
      <c r="G1" s="191" t="s">
        <v>1462</v>
      </c>
      <c r="H1" s="163"/>
      <c r="I1" s="3"/>
      <c r="J1" s="3"/>
      <c r="K1" s="3"/>
      <c r="L1" s="3"/>
    </row>
    <row r="2" spans="1:12" s="58" customFormat="1" ht="20.100000000000001" customHeight="1" x14ac:dyDescent="0.25">
      <c r="A2" s="617"/>
      <c r="B2" s="617"/>
      <c r="C2" s="617"/>
      <c r="D2" s="618"/>
      <c r="E2" s="619"/>
      <c r="F2" s="190" t="s">
        <v>55</v>
      </c>
      <c r="G2" s="190"/>
      <c r="H2" s="163"/>
      <c r="I2" s="3"/>
      <c r="J2" s="3"/>
      <c r="K2" s="3"/>
      <c r="L2" s="3"/>
    </row>
    <row r="3" spans="1:12" s="58" customFormat="1" ht="20.100000000000001" customHeight="1" x14ac:dyDescent="0.25">
      <c r="A3" s="198">
        <v>4260</v>
      </c>
      <c r="B3" s="199" t="s">
        <v>1194</v>
      </c>
      <c r="C3" s="200" t="s">
        <v>761</v>
      </c>
      <c r="D3" s="57"/>
      <c r="E3" s="201" t="s">
        <v>1122</v>
      </c>
      <c r="F3" s="189">
        <v>120</v>
      </c>
      <c r="G3" s="189">
        <f>F3*D3</f>
        <v>0</v>
      </c>
      <c r="H3" s="163"/>
      <c r="I3" s="3"/>
      <c r="J3" s="3"/>
      <c r="K3" s="3"/>
      <c r="L3" s="3"/>
    </row>
    <row r="4" spans="1:12" s="58" customFormat="1" ht="20.100000000000001" customHeight="1" x14ac:dyDescent="0.25">
      <c r="A4" s="202">
        <v>4259</v>
      </c>
      <c r="B4" s="199" t="s">
        <v>702</v>
      </c>
      <c r="C4" s="203" t="s">
        <v>847</v>
      </c>
      <c r="D4" s="12"/>
      <c r="E4" s="201" t="s">
        <v>1122</v>
      </c>
      <c r="F4" s="189">
        <v>125</v>
      </c>
      <c r="G4" s="189">
        <f t="shared" ref="G4:G34" si="0">F4*D4</f>
        <v>0</v>
      </c>
      <c r="H4" s="163"/>
      <c r="I4" s="3"/>
      <c r="J4" s="3"/>
      <c r="K4" s="3"/>
      <c r="L4" s="3"/>
    </row>
    <row r="5" spans="1:12" s="58" customFormat="1" ht="20.100000000000001" customHeight="1" x14ac:dyDescent="0.25">
      <c r="A5" s="617" t="s">
        <v>100</v>
      </c>
      <c r="B5" s="617" t="s">
        <v>291</v>
      </c>
      <c r="C5" s="617" t="s">
        <v>291</v>
      </c>
      <c r="D5" s="618" t="s">
        <v>2</v>
      </c>
      <c r="E5" s="619" t="s">
        <v>99</v>
      </c>
      <c r="F5" s="164" t="s">
        <v>56</v>
      </c>
      <c r="G5" s="164"/>
      <c r="H5" s="163"/>
      <c r="I5" s="3"/>
      <c r="J5" s="3"/>
      <c r="K5" s="3"/>
      <c r="L5" s="3"/>
    </row>
    <row r="6" spans="1:12" s="58" customFormat="1" ht="20.100000000000001" customHeight="1" x14ac:dyDescent="0.25">
      <c r="A6" s="620"/>
      <c r="B6" s="620"/>
      <c r="C6" s="620"/>
      <c r="D6" s="618"/>
      <c r="E6" s="621"/>
      <c r="F6" s="166" t="s">
        <v>55</v>
      </c>
      <c r="G6" s="166"/>
      <c r="H6" s="163"/>
      <c r="I6" s="3"/>
      <c r="J6" s="3"/>
      <c r="K6" s="3"/>
      <c r="L6" s="3"/>
    </row>
    <row r="7" spans="1:12" s="58" customFormat="1" ht="20.100000000000001" customHeight="1" x14ac:dyDescent="0.25">
      <c r="A7" s="157">
        <v>4237</v>
      </c>
      <c r="B7" s="206" t="s">
        <v>835</v>
      </c>
      <c r="C7" s="206" t="s">
        <v>835</v>
      </c>
      <c r="E7" s="208" t="s">
        <v>1198</v>
      </c>
      <c r="F7" s="189">
        <v>182</v>
      </c>
      <c r="G7" s="189">
        <f t="shared" si="0"/>
        <v>0</v>
      </c>
      <c r="H7" s="163"/>
      <c r="I7" s="3"/>
      <c r="J7" s="3"/>
      <c r="K7" s="3"/>
      <c r="L7" s="3"/>
    </row>
    <row r="8" spans="1:12" ht="20.100000000000001" customHeight="1" x14ac:dyDescent="0.25">
      <c r="A8" s="157">
        <v>4238</v>
      </c>
      <c r="B8" s="206" t="s">
        <v>835</v>
      </c>
      <c r="C8" s="206" t="s">
        <v>835</v>
      </c>
      <c r="D8" s="27"/>
      <c r="E8" s="208" t="s">
        <v>1199</v>
      </c>
      <c r="F8" s="189">
        <v>442</v>
      </c>
      <c r="G8" s="189">
        <f t="shared" si="0"/>
        <v>0</v>
      </c>
    </row>
    <row r="9" spans="1:12" ht="20.100000000000001" customHeight="1" x14ac:dyDescent="0.25">
      <c r="A9" s="157">
        <v>4235</v>
      </c>
      <c r="B9" s="206" t="s">
        <v>54</v>
      </c>
      <c r="C9" s="209" t="s">
        <v>54</v>
      </c>
      <c r="D9" s="27"/>
      <c r="E9" s="208" t="s">
        <v>1198</v>
      </c>
      <c r="F9" s="189">
        <v>530</v>
      </c>
      <c r="G9" s="189">
        <f t="shared" si="0"/>
        <v>0</v>
      </c>
    </row>
    <row r="10" spans="1:12" ht="20.100000000000001" customHeight="1" x14ac:dyDescent="0.25">
      <c r="A10" s="157">
        <v>4248</v>
      </c>
      <c r="B10" s="206" t="s">
        <v>54</v>
      </c>
      <c r="C10" s="209" t="s">
        <v>54</v>
      </c>
      <c r="D10" s="27"/>
      <c r="E10" s="208" t="s">
        <v>1199</v>
      </c>
      <c r="F10" s="189">
        <v>1320</v>
      </c>
      <c r="G10" s="189">
        <f t="shared" si="0"/>
        <v>0</v>
      </c>
    </row>
    <row r="11" spans="1:12" ht="20.100000000000001" customHeight="1" x14ac:dyDescent="0.25">
      <c r="A11" s="157">
        <v>4240</v>
      </c>
      <c r="B11" s="206" t="s">
        <v>52</v>
      </c>
      <c r="C11" s="209" t="s">
        <v>52</v>
      </c>
      <c r="D11" s="27"/>
      <c r="E11" s="208" t="s">
        <v>1198</v>
      </c>
      <c r="F11" s="189">
        <v>154</v>
      </c>
      <c r="G11" s="189">
        <f t="shared" si="0"/>
        <v>0</v>
      </c>
    </row>
    <row r="12" spans="1:12" ht="20.100000000000001" customHeight="1" x14ac:dyDescent="0.25">
      <c r="A12" s="157">
        <v>4241</v>
      </c>
      <c r="B12" s="206" t="s">
        <v>52</v>
      </c>
      <c r="C12" s="209" t="s">
        <v>52</v>
      </c>
      <c r="D12" s="27"/>
      <c r="E12" s="208" t="s">
        <v>1199</v>
      </c>
      <c r="F12" s="189">
        <v>372</v>
      </c>
      <c r="G12" s="189">
        <f t="shared" si="0"/>
        <v>0</v>
      </c>
    </row>
    <row r="13" spans="1:12" ht="20.100000000000001" customHeight="1" x14ac:dyDescent="0.25">
      <c r="A13" s="157">
        <v>4243</v>
      </c>
      <c r="B13" s="206" t="s">
        <v>53</v>
      </c>
      <c r="C13" s="209" t="s">
        <v>53</v>
      </c>
      <c r="D13" s="27"/>
      <c r="E13" s="208" t="s">
        <v>1198</v>
      </c>
      <c r="F13" s="189">
        <v>154</v>
      </c>
      <c r="G13" s="189">
        <f t="shared" si="0"/>
        <v>0</v>
      </c>
    </row>
    <row r="14" spans="1:12" ht="20.100000000000001" customHeight="1" x14ac:dyDescent="0.25">
      <c r="A14" s="157">
        <v>4244</v>
      </c>
      <c r="B14" s="206" t="s">
        <v>53</v>
      </c>
      <c r="C14" s="209" t="s">
        <v>53</v>
      </c>
      <c r="D14" s="27"/>
      <c r="E14" s="208" t="s">
        <v>1199</v>
      </c>
      <c r="F14" s="189">
        <v>372</v>
      </c>
      <c r="G14" s="189">
        <f t="shared" si="0"/>
        <v>0</v>
      </c>
    </row>
    <row r="15" spans="1:12" ht="20.100000000000001" customHeight="1" x14ac:dyDescent="0.25">
      <c r="A15" s="617" t="s">
        <v>100</v>
      </c>
      <c r="B15" s="617" t="s">
        <v>58</v>
      </c>
      <c r="C15" s="617" t="s">
        <v>58</v>
      </c>
      <c r="D15" s="618" t="s">
        <v>2</v>
      </c>
      <c r="E15" s="619" t="s">
        <v>99</v>
      </c>
      <c r="F15" s="190" t="s">
        <v>56</v>
      </c>
      <c r="G15" s="190"/>
    </row>
    <row r="16" spans="1:12" ht="20.100000000000001" customHeight="1" x14ac:dyDescent="0.25">
      <c r="A16" s="617"/>
      <c r="B16" s="617"/>
      <c r="C16" s="617"/>
      <c r="D16" s="618"/>
      <c r="E16" s="619"/>
      <c r="F16" s="190" t="s">
        <v>55</v>
      </c>
      <c r="G16" s="190"/>
    </row>
    <row r="17" spans="1:8" ht="20.100000000000001" customHeight="1" x14ac:dyDescent="0.25">
      <c r="A17" s="157">
        <v>4262</v>
      </c>
      <c r="B17" s="206" t="s">
        <v>995</v>
      </c>
      <c r="C17" s="209" t="s">
        <v>247</v>
      </c>
      <c r="D17" s="27"/>
      <c r="E17" s="208" t="s">
        <v>1127</v>
      </c>
      <c r="F17" s="189">
        <v>63</v>
      </c>
      <c r="G17" s="189">
        <f t="shared" si="0"/>
        <v>0</v>
      </c>
    </row>
    <row r="18" spans="1:8" ht="20.100000000000001" customHeight="1" x14ac:dyDescent="0.25">
      <c r="A18" s="157">
        <v>4261</v>
      </c>
      <c r="B18" s="206" t="s">
        <v>996</v>
      </c>
      <c r="C18" s="209" t="s">
        <v>248</v>
      </c>
      <c r="D18" s="27"/>
      <c r="E18" s="208" t="s">
        <v>1127</v>
      </c>
      <c r="F18" s="189">
        <v>72</v>
      </c>
      <c r="G18" s="189">
        <f t="shared" si="0"/>
        <v>0</v>
      </c>
    </row>
    <row r="19" spans="1:8" ht="20.100000000000001" customHeight="1" x14ac:dyDescent="0.25">
      <c r="A19" s="617" t="s">
        <v>100</v>
      </c>
      <c r="B19" s="617" t="s">
        <v>59</v>
      </c>
      <c r="C19" s="617" t="s">
        <v>60</v>
      </c>
      <c r="D19" s="618" t="s">
        <v>2</v>
      </c>
      <c r="E19" s="619" t="s">
        <v>99</v>
      </c>
      <c r="F19" s="191" t="s">
        <v>56</v>
      </c>
      <c r="G19" s="191"/>
    </row>
    <row r="20" spans="1:8" ht="20.100000000000001" customHeight="1" x14ac:dyDescent="0.25">
      <c r="A20" s="617"/>
      <c r="B20" s="617"/>
      <c r="C20" s="617"/>
      <c r="D20" s="618"/>
      <c r="E20" s="619"/>
      <c r="F20" s="190" t="s">
        <v>55</v>
      </c>
      <c r="G20" s="190"/>
    </row>
    <row r="21" spans="1:8" ht="20.100000000000001" customHeight="1" x14ac:dyDescent="0.25">
      <c r="A21" s="210">
        <v>4253</v>
      </c>
      <c r="B21" s="199" t="s">
        <v>249</v>
      </c>
      <c r="C21" s="211" t="s">
        <v>250</v>
      </c>
      <c r="D21" s="26"/>
      <c r="E21" s="201" t="s">
        <v>1200</v>
      </c>
      <c r="F21" s="189">
        <v>66.900000000000006</v>
      </c>
      <c r="G21" s="189">
        <f t="shared" si="0"/>
        <v>0</v>
      </c>
    </row>
    <row r="22" spans="1:8" ht="20.100000000000001" customHeight="1" x14ac:dyDescent="0.25">
      <c r="A22" s="210">
        <v>4388</v>
      </c>
      <c r="B22" s="199" t="s">
        <v>1498</v>
      </c>
      <c r="C22" s="211" t="s">
        <v>1499</v>
      </c>
      <c r="D22" s="26"/>
      <c r="E22" s="201" t="s">
        <v>1102</v>
      </c>
      <c r="F22" s="189">
        <v>62.9</v>
      </c>
      <c r="G22" s="189">
        <f t="shared" si="0"/>
        <v>0</v>
      </c>
      <c r="H22" s="163" t="s">
        <v>1500</v>
      </c>
    </row>
    <row r="23" spans="1:8" ht="20.100000000000001" customHeight="1" x14ac:dyDescent="0.25">
      <c r="A23" s="157">
        <v>4257</v>
      </c>
      <c r="B23" s="206" t="s">
        <v>683</v>
      </c>
      <c r="C23" s="209" t="s">
        <v>681</v>
      </c>
      <c r="D23" s="27"/>
      <c r="E23" s="208" t="s">
        <v>1198</v>
      </c>
      <c r="F23" s="189">
        <v>42.6</v>
      </c>
      <c r="G23" s="189">
        <f t="shared" si="0"/>
        <v>0</v>
      </c>
    </row>
    <row r="24" spans="1:8" ht="20.100000000000001" customHeight="1" x14ac:dyDescent="0.25">
      <c r="A24" s="210">
        <v>4254</v>
      </c>
      <c r="B24" s="199" t="s">
        <v>762</v>
      </c>
      <c r="C24" s="211" t="s">
        <v>848</v>
      </c>
      <c r="D24" s="26"/>
      <c r="E24" s="201" t="s">
        <v>1127</v>
      </c>
      <c r="F24" s="189">
        <v>48</v>
      </c>
      <c r="G24" s="189">
        <f t="shared" si="0"/>
        <v>0</v>
      </c>
    </row>
    <row r="25" spans="1:8" ht="20.100000000000001" customHeight="1" x14ac:dyDescent="0.25">
      <c r="A25" s="617" t="s">
        <v>100</v>
      </c>
      <c r="B25" s="617" t="s">
        <v>61</v>
      </c>
      <c r="C25" s="617" t="s">
        <v>61</v>
      </c>
      <c r="D25" s="618" t="s">
        <v>2</v>
      </c>
      <c r="E25" s="619" t="s">
        <v>99</v>
      </c>
      <c r="F25" s="190" t="s">
        <v>56</v>
      </c>
      <c r="G25" s="190"/>
    </row>
    <row r="26" spans="1:8" ht="20.100000000000001" customHeight="1" x14ac:dyDescent="0.25">
      <c r="A26" s="617"/>
      <c r="B26" s="617"/>
      <c r="C26" s="617"/>
      <c r="D26" s="618"/>
      <c r="E26" s="619"/>
      <c r="F26" s="190" t="s">
        <v>55</v>
      </c>
      <c r="G26" s="190"/>
    </row>
    <row r="27" spans="1:8" ht="20.100000000000001" customHeight="1" x14ac:dyDescent="0.25">
      <c r="A27" s="157">
        <v>7007</v>
      </c>
      <c r="B27" s="154" t="s">
        <v>849</v>
      </c>
      <c r="C27" s="154" t="s">
        <v>251</v>
      </c>
      <c r="D27" s="1"/>
      <c r="E27" s="212" t="s">
        <v>1201</v>
      </c>
      <c r="F27" s="192">
        <v>21</v>
      </c>
      <c r="G27" s="192">
        <f t="shared" si="0"/>
        <v>0</v>
      </c>
    </row>
    <row r="28" spans="1:8" ht="20.100000000000001" customHeight="1" x14ac:dyDescent="0.25">
      <c r="A28" s="157">
        <v>4249</v>
      </c>
      <c r="B28" s="154" t="s">
        <v>96</v>
      </c>
      <c r="C28" s="154" t="s">
        <v>96</v>
      </c>
      <c r="D28" s="27"/>
      <c r="E28" s="208" t="s">
        <v>1201</v>
      </c>
      <c r="F28" s="189">
        <v>26</v>
      </c>
      <c r="G28" s="189">
        <f t="shared" si="0"/>
        <v>0</v>
      </c>
    </row>
    <row r="29" spans="1:8" ht="20.100000000000001" customHeight="1" x14ac:dyDescent="0.25">
      <c r="A29" s="157">
        <v>4250</v>
      </c>
      <c r="B29" s="154" t="s">
        <v>997</v>
      </c>
      <c r="C29" s="154" t="s">
        <v>97</v>
      </c>
      <c r="D29" s="27"/>
      <c r="E29" s="208" t="s">
        <v>1201</v>
      </c>
      <c r="F29" s="189">
        <v>16</v>
      </c>
      <c r="G29" s="189">
        <f t="shared" si="0"/>
        <v>0</v>
      </c>
    </row>
    <row r="30" spans="1:8" ht="20.100000000000001" customHeight="1" x14ac:dyDescent="0.25">
      <c r="A30" s="157">
        <v>4251</v>
      </c>
      <c r="B30" s="154" t="s">
        <v>98</v>
      </c>
      <c r="C30" s="154" t="s">
        <v>98</v>
      </c>
      <c r="D30" s="27"/>
      <c r="E30" s="208" t="s">
        <v>1201</v>
      </c>
      <c r="F30" s="189">
        <v>9.9</v>
      </c>
      <c r="G30" s="189">
        <f t="shared" si="0"/>
        <v>0</v>
      </c>
    </row>
    <row r="31" spans="1:8" ht="20.100000000000001" customHeight="1" x14ac:dyDescent="0.25">
      <c r="A31" s="617" t="s">
        <v>100</v>
      </c>
      <c r="B31" s="617" t="s">
        <v>62</v>
      </c>
      <c r="C31" s="617" t="s">
        <v>63</v>
      </c>
      <c r="D31" s="618" t="s">
        <v>2</v>
      </c>
      <c r="E31" s="619" t="s">
        <v>99</v>
      </c>
      <c r="F31" s="191" t="s">
        <v>56</v>
      </c>
      <c r="G31" s="191"/>
    </row>
    <row r="32" spans="1:8" ht="20.100000000000001" customHeight="1" x14ac:dyDescent="0.25">
      <c r="A32" s="617"/>
      <c r="B32" s="617"/>
      <c r="C32" s="617"/>
      <c r="D32" s="618"/>
      <c r="E32" s="619"/>
      <c r="F32" s="190" t="s">
        <v>55</v>
      </c>
      <c r="G32" s="190"/>
    </row>
    <row r="33" spans="1:8" ht="20.100000000000001" customHeight="1" x14ac:dyDescent="0.25">
      <c r="A33" s="210">
        <v>4264</v>
      </c>
      <c r="B33" s="199" t="s">
        <v>252</v>
      </c>
      <c r="C33" s="211" t="s">
        <v>252</v>
      </c>
      <c r="D33" s="26"/>
      <c r="E33" s="201" t="s">
        <v>1197</v>
      </c>
      <c r="F33" s="189">
        <v>7.5</v>
      </c>
      <c r="G33" s="189">
        <f t="shared" si="0"/>
        <v>0</v>
      </c>
    </row>
    <row r="34" spans="1:8" ht="20.100000000000001" customHeight="1" x14ac:dyDescent="0.25">
      <c r="A34" s="157">
        <v>4265</v>
      </c>
      <c r="B34" s="206" t="s">
        <v>998</v>
      </c>
      <c r="C34" s="154" t="s">
        <v>1195</v>
      </c>
      <c r="D34" s="27"/>
      <c r="E34" s="208" t="s">
        <v>1202</v>
      </c>
      <c r="F34" s="189">
        <v>40.5</v>
      </c>
      <c r="G34" s="189">
        <f t="shared" si="0"/>
        <v>0</v>
      </c>
      <c r="H34" s="193" t="s">
        <v>1196</v>
      </c>
    </row>
    <row r="35" spans="1:8" ht="20.100000000000001" customHeight="1" thickBot="1" x14ac:dyDescent="0.3">
      <c r="F35" s="4"/>
      <c r="G35" s="194"/>
    </row>
    <row r="36" spans="1:8" ht="20.100000000000001" customHeight="1" thickBot="1" x14ac:dyDescent="0.3">
      <c r="F36" s="65" t="s">
        <v>670</v>
      </c>
      <c r="G36" s="195">
        <f>SUM(G3:G34)</f>
        <v>0</v>
      </c>
    </row>
    <row r="37" spans="1:8" ht="20.100000000000001" customHeight="1" x14ac:dyDescent="0.25">
      <c r="F37" s="4"/>
      <c r="G37" s="194"/>
    </row>
  </sheetData>
  <sheetProtection algorithmName="SHA-512" hashValue="oG+Cm5kP2MLjv3aDAK8iLT8hp0s2r/KUf9f9s6QN29yM6PGdpEWmPg0TApszf3coVylr+SwitGyXmdSinZACWw==" saltValue="2ODVI3uqcTtLszKl0oyFdg==" spinCount="100000" sheet="1" selectLockedCells="1"/>
  <mergeCells count="30">
    <mergeCell ref="A5:A6"/>
    <mergeCell ref="D5:D6"/>
    <mergeCell ref="B5:B6"/>
    <mergeCell ref="C5:C6"/>
    <mergeCell ref="E5:E6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25:A26"/>
    <mergeCell ref="B25:B26"/>
    <mergeCell ref="C25:C26"/>
    <mergeCell ref="D25:D26"/>
    <mergeCell ref="E25:E26"/>
    <mergeCell ref="A31:A32"/>
    <mergeCell ref="B31:B32"/>
    <mergeCell ref="C31:C32"/>
    <mergeCell ref="D31:D32"/>
    <mergeCell ref="E31:E32"/>
    <mergeCell ref="A1:A2"/>
    <mergeCell ref="B1:B2"/>
    <mergeCell ref="C1:C2"/>
    <mergeCell ref="D1:D2"/>
    <mergeCell ref="E1:E2"/>
  </mergeCells>
  <hyperlinks>
    <hyperlink ref="F36" location="'Welcome Page'!A1" display="Welcome Page" xr:uid="{00000000-0004-0000-0200-000000000000}"/>
  </hyperlinks>
  <pageMargins left="0.7" right="0.7" top="0.75" bottom="0.75" header="0.3" footer="0.3"/>
  <pageSetup scale="77" fitToWidth="0" fitToHeight="0" orientation="portrait" r:id="rId1"/>
  <ignoredErrors>
    <ignoredError sqref="G36 G23:G34 G3:G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_SCRIPT_03"/>
  <dimension ref="A1:G25"/>
  <sheetViews>
    <sheetView showGridLines="0" zoomScale="95" zoomScaleNormal="95" workbookViewId="0">
      <selection activeCell="H23" sqref="H23"/>
    </sheetView>
  </sheetViews>
  <sheetFormatPr defaultColWidth="11.44140625" defaultRowHeight="20.100000000000001" customHeight="1" x14ac:dyDescent="0.25"/>
  <cols>
    <col min="1" max="1" width="5.88671875" style="163" bestFit="1" customWidth="1"/>
    <col min="2" max="2" width="25.6640625" style="163" bestFit="1" customWidth="1"/>
    <col min="3" max="3" width="31.6640625" style="163" bestFit="1" customWidth="1"/>
    <col min="4" max="4" width="5.6640625" style="3" customWidth="1"/>
    <col min="5" max="5" width="7.5546875" style="163" bestFit="1" customWidth="1"/>
    <col min="6" max="6" width="14.33203125" style="194" bestFit="1" customWidth="1"/>
    <col min="7" max="7" width="14.33203125" style="194" hidden="1" customWidth="1"/>
    <col min="8" max="256" width="9.109375" style="3" customWidth="1"/>
    <col min="257" max="16384" width="11.44140625" style="3"/>
  </cols>
  <sheetData>
    <row r="1" spans="1:7" s="58" customFormat="1" ht="18" customHeight="1" x14ac:dyDescent="0.25">
      <c r="A1" s="622" t="s">
        <v>101</v>
      </c>
      <c r="B1" s="624" t="s">
        <v>51</v>
      </c>
      <c r="C1" s="624" t="s">
        <v>1209</v>
      </c>
      <c r="D1" s="101" t="s">
        <v>986</v>
      </c>
      <c r="E1" s="218" t="s">
        <v>987</v>
      </c>
      <c r="F1" s="191" t="s">
        <v>55</v>
      </c>
      <c r="G1" s="191" t="s">
        <v>1462</v>
      </c>
    </row>
    <row r="2" spans="1:7" s="58" customFormat="1" ht="18" customHeight="1" x14ac:dyDescent="0.25">
      <c r="A2" s="623"/>
      <c r="B2" s="624"/>
      <c r="C2" s="624"/>
      <c r="D2" s="129" t="s">
        <v>2</v>
      </c>
      <c r="E2" s="219" t="s">
        <v>988</v>
      </c>
      <c r="F2" s="220"/>
      <c r="G2" s="190"/>
    </row>
    <row r="3" spans="1:7" ht="18" customHeight="1" x14ac:dyDescent="0.25">
      <c r="A3" s="217" t="s">
        <v>330</v>
      </c>
      <c r="B3" s="206" t="s">
        <v>1210</v>
      </c>
      <c r="C3" s="209" t="s">
        <v>1210</v>
      </c>
      <c r="D3" s="2"/>
      <c r="E3" s="217" t="s">
        <v>1201</v>
      </c>
      <c r="F3" s="221">
        <v>7.1</v>
      </c>
      <c r="G3" s="221">
        <f>F3*D3</f>
        <v>0</v>
      </c>
    </row>
    <row r="4" spans="1:7" ht="18" customHeight="1" x14ac:dyDescent="0.25">
      <c r="A4" s="265">
        <v>8020</v>
      </c>
      <c r="B4" s="496" t="s">
        <v>1211</v>
      </c>
      <c r="C4" s="215" t="s">
        <v>733</v>
      </c>
      <c r="D4" s="56"/>
      <c r="E4" s="222" t="s">
        <v>1130</v>
      </c>
      <c r="F4" s="223">
        <v>29.9</v>
      </c>
      <c r="G4" s="223">
        <f t="shared" ref="G4:G23" si="0">F4*D4</f>
        <v>0</v>
      </c>
    </row>
    <row r="5" spans="1:7" ht="18" customHeight="1" x14ac:dyDescent="0.25">
      <c r="A5" s="173">
        <v>7223</v>
      </c>
      <c r="B5" s="497" t="s">
        <v>850</v>
      </c>
      <c r="C5" s="216" t="s">
        <v>850</v>
      </c>
      <c r="D5" s="45"/>
      <c r="E5" s="224" t="s">
        <v>1099</v>
      </c>
      <c r="F5" s="223">
        <v>15.9</v>
      </c>
      <c r="G5" s="223">
        <f t="shared" si="0"/>
        <v>0</v>
      </c>
    </row>
    <row r="6" spans="1:7" s="58" customFormat="1" ht="18" customHeight="1" x14ac:dyDescent="0.25">
      <c r="A6" s="217" t="s">
        <v>265</v>
      </c>
      <c r="B6" s="206" t="s">
        <v>346</v>
      </c>
      <c r="C6" s="209" t="s">
        <v>1212</v>
      </c>
      <c r="D6" s="2"/>
      <c r="E6" s="217" t="s">
        <v>1203</v>
      </c>
      <c r="F6" s="221">
        <v>39.9</v>
      </c>
      <c r="G6" s="221">
        <f t="shared" si="0"/>
        <v>0</v>
      </c>
    </row>
    <row r="7" spans="1:7" s="58" customFormat="1" ht="18" customHeight="1" x14ac:dyDescent="0.25">
      <c r="A7" s="217" t="s">
        <v>336</v>
      </c>
      <c r="B7" s="206" t="s">
        <v>1213</v>
      </c>
      <c r="C7" s="209" t="s">
        <v>363</v>
      </c>
      <c r="D7" s="2"/>
      <c r="E7" s="217" t="s">
        <v>1099</v>
      </c>
      <c r="F7" s="221">
        <v>23.9</v>
      </c>
      <c r="G7" s="221">
        <f t="shared" si="0"/>
        <v>0</v>
      </c>
    </row>
    <row r="8" spans="1:7" s="58" customFormat="1" ht="18" customHeight="1" x14ac:dyDescent="0.25">
      <c r="A8" s="217" t="s">
        <v>310</v>
      </c>
      <c r="B8" s="206" t="s">
        <v>1214</v>
      </c>
      <c r="C8" s="209" t="s">
        <v>1215</v>
      </c>
      <c r="D8" s="2"/>
      <c r="E8" s="217" t="s">
        <v>1204</v>
      </c>
      <c r="F8" s="221">
        <v>8.1999999999999993</v>
      </c>
      <c r="G8" s="221">
        <f t="shared" si="0"/>
        <v>0</v>
      </c>
    </row>
    <row r="9" spans="1:7" s="58" customFormat="1" ht="18" customHeight="1" x14ac:dyDescent="0.25">
      <c r="A9" s="265">
        <v>8021</v>
      </c>
      <c r="B9" s="496" t="s">
        <v>1216</v>
      </c>
      <c r="C9" s="215" t="s">
        <v>1217</v>
      </c>
      <c r="D9" s="56"/>
      <c r="E9" s="222" t="s">
        <v>1130</v>
      </c>
      <c r="F9" s="223">
        <v>29.9</v>
      </c>
      <c r="G9" s="223">
        <f t="shared" si="0"/>
        <v>0</v>
      </c>
    </row>
    <row r="10" spans="1:7" s="58" customFormat="1" ht="18" customHeight="1" x14ac:dyDescent="0.25">
      <c r="A10" s="173">
        <v>4829</v>
      </c>
      <c r="B10" s="206" t="s">
        <v>999</v>
      </c>
      <c r="C10" s="158" t="s">
        <v>999</v>
      </c>
      <c r="D10" s="2"/>
      <c r="E10" s="217" t="s">
        <v>1205</v>
      </c>
      <c r="F10" s="225">
        <v>6.2</v>
      </c>
      <c r="G10" s="225">
        <f t="shared" si="0"/>
        <v>0</v>
      </c>
    </row>
    <row r="11" spans="1:7" s="58" customFormat="1" ht="18" customHeight="1" x14ac:dyDescent="0.25">
      <c r="A11" s="173">
        <v>4835</v>
      </c>
      <c r="B11" s="206" t="s">
        <v>1218</v>
      </c>
      <c r="C11" s="158" t="s">
        <v>1219</v>
      </c>
      <c r="D11" s="2"/>
      <c r="E11" s="217" t="s">
        <v>1130</v>
      </c>
      <c r="F11" s="225">
        <v>29.9</v>
      </c>
      <c r="G11" s="225">
        <f t="shared" si="0"/>
        <v>0</v>
      </c>
    </row>
    <row r="12" spans="1:7" s="58" customFormat="1" ht="18" customHeight="1" x14ac:dyDescent="0.25">
      <c r="A12" s="173">
        <v>4621</v>
      </c>
      <c r="B12" s="206" t="s">
        <v>1489</v>
      </c>
      <c r="C12" s="158" t="s">
        <v>1490</v>
      </c>
      <c r="D12" s="2"/>
      <c r="E12" s="217" t="s">
        <v>1201</v>
      </c>
      <c r="F12" s="225">
        <v>7.1</v>
      </c>
      <c r="G12" s="225">
        <f t="shared" si="0"/>
        <v>0</v>
      </c>
    </row>
    <row r="13" spans="1:7" s="58" customFormat="1" ht="18" customHeight="1" x14ac:dyDescent="0.25">
      <c r="A13" s="173">
        <v>4374</v>
      </c>
      <c r="B13" s="206" t="s">
        <v>328</v>
      </c>
      <c r="C13" s="158" t="s">
        <v>329</v>
      </c>
      <c r="D13" s="2"/>
      <c r="E13" s="217" t="s">
        <v>1130</v>
      </c>
      <c r="F13" s="225">
        <v>19.899999999999999</v>
      </c>
      <c r="G13" s="225">
        <f t="shared" si="0"/>
        <v>0</v>
      </c>
    </row>
    <row r="14" spans="1:7" s="58" customFormat="1" ht="18" customHeight="1" x14ac:dyDescent="0.25">
      <c r="A14" s="173">
        <v>4640</v>
      </c>
      <c r="B14" s="206" t="s">
        <v>364</v>
      </c>
      <c r="C14" s="158" t="s">
        <v>365</v>
      </c>
      <c r="D14" s="2"/>
      <c r="E14" s="217" t="s">
        <v>1203</v>
      </c>
      <c r="F14" s="225">
        <v>29.7</v>
      </c>
      <c r="G14" s="225">
        <f t="shared" si="0"/>
        <v>0</v>
      </c>
    </row>
    <row r="15" spans="1:7" ht="18" customHeight="1" x14ac:dyDescent="0.25">
      <c r="A15" s="627" t="s">
        <v>101</v>
      </c>
      <c r="B15" s="615" t="s">
        <v>1000</v>
      </c>
      <c r="C15" s="625" t="s">
        <v>1001</v>
      </c>
      <c r="D15" s="101" t="s">
        <v>986</v>
      </c>
      <c r="E15" s="218" t="s">
        <v>987</v>
      </c>
      <c r="F15" s="191" t="s">
        <v>55</v>
      </c>
      <c r="G15" s="191"/>
    </row>
    <row r="16" spans="1:7" ht="18" customHeight="1" x14ac:dyDescent="0.25">
      <c r="A16" s="628"/>
      <c r="B16" s="616"/>
      <c r="C16" s="626"/>
      <c r="D16" s="129" t="s">
        <v>2</v>
      </c>
      <c r="E16" s="219" t="s">
        <v>988</v>
      </c>
      <c r="F16" s="220"/>
      <c r="G16" s="220"/>
    </row>
    <row r="17" spans="1:7" ht="18" customHeight="1" x14ac:dyDescent="0.25">
      <c r="A17" s="217" t="s">
        <v>434</v>
      </c>
      <c r="B17" s="206" t="s">
        <v>435</v>
      </c>
      <c r="C17" s="209" t="s">
        <v>851</v>
      </c>
      <c r="D17" s="2"/>
      <c r="E17" s="217" t="s">
        <v>1122</v>
      </c>
      <c r="F17" s="221">
        <v>16.899999999999999</v>
      </c>
      <c r="G17" s="221">
        <f t="shared" si="0"/>
        <v>0</v>
      </c>
    </row>
    <row r="18" spans="1:7" ht="18" customHeight="1" x14ac:dyDescent="0.25">
      <c r="A18" s="217" t="s">
        <v>337</v>
      </c>
      <c r="B18" s="206" t="s">
        <v>366</v>
      </c>
      <c r="C18" s="209" t="s">
        <v>367</v>
      </c>
      <c r="D18" s="2"/>
      <c r="E18" s="217" t="s">
        <v>1206</v>
      </c>
      <c r="F18" s="221">
        <v>19.899999999999999</v>
      </c>
      <c r="G18" s="221">
        <f t="shared" si="0"/>
        <v>0</v>
      </c>
    </row>
    <row r="19" spans="1:7" ht="18" customHeight="1" x14ac:dyDescent="0.25">
      <c r="A19" s="622" t="s">
        <v>101</v>
      </c>
      <c r="B19" s="624" t="s">
        <v>692</v>
      </c>
      <c r="C19" s="624" t="s">
        <v>852</v>
      </c>
      <c r="D19" s="101" t="s">
        <v>986</v>
      </c>
      <c r="E19" s="218" t="s">
        <v>987</v>
      </c>
      <c r="F19" s="191" t="s">
        <v>703</v>
      </c>
      <c r="G19" s="191"/>
    </row>
    <row r="20" spans="1:7" ht="18" customHeight="1" x14ac:dyDescent="0.25">
      <c r="A20" s="623"/>
      <c r="B20" s="624"/>
      <c r="C20" s="624"/>
      <c r="D20" s="129" t="s">
        <v>2</v>
      </c>
      <c r="E20" s="219" t="s">
        <v>988</v>
      </c>
      <c r="F20" s="190" t="s">
        <v>55</v>
      </c>
      <c r="G20" s="190"/>
    </row>
    <row r="21" spans="1:7" ht="18" customHeight="1" x14ac:dyDescent="0.25">
      <c r="A21" s="217" t="s">
        <v>331</v>
      </c>
      <c r="B21" s="206" t="s">
        <v>693</v>
      </c>
      <c r="C21" s="209" t="s">
        <v>737</v>
      </c>
      <c r="D21" s="2"/>
      <c r="E21" s="217" t="s">
        <v>1207</v>
      </c>
      <c r="F21" s="221">
        <v>39</v>
      </c>
      <c r="G21" s="221">
        <f t="shared" si="0"/>
        <v>0</v>
      </c>
    </row>
    <row r="22" spans="1:7" ht="18" customHeight="1" x14ac:dyDescent="0.25">
      <c r="A22" s="217" t="s">
        <v>770</v>
      </c>
      <c r="B22" s="206" t="s">
        <v>1211</v>
      </c>
      <c r="C22" s="209" t="s">
        <v>682</v>
      </c>
      <c r="D22" s="2"/>
      <c r="E22" s="217" t="s">
        <v>1208</v>
      </c>
      <c r="F22" s="221">
        <v>39</v>
      </c>
      <c r="G22" s="221">
        <f t="shared" si="0"/>
        <v>0</v>
      </c>
    </row>
    <row r="23" spans="1:7" ht="18" customHeight="1" x14ac:dyDescent="0.25">
      <c r="A23" s="217" t="s">
        <v>771</v>
      </c>
      <c r="B23" s="206" t="s">
        <v>1216</v>
      </c>
      <c r="C23" s="209" t="s">
        <v>1220</v>
      </c>
      <c r="D23" s="2"/>
      <c r="E23" s="217" t="s">
        <v>1207</v>
      </c>
      <c r="F23" s="221">
        <v>39</v>
      </c>
      <c r="G23" s="221">
        <f t="shared" si="0"/>
        <v>0</v>
      </c>
    </row>
    <row r="24" spans="1:7" ht="20.100000000000001" customHeight="1" thickBot="1" x14ac:dyDescent="0.3"/>
    <row r="25" spans="1:7" ht="20.100000000000001" customHeight="1" thickBot="1" x14ac:dyDescent="0.3">
      <c r="F25" s="65" t="s">
        <v>670</v>
      </c>
      <c r="G25" s="227">
        <f>SUM(G3:G23)</f>
        <v>0</v>
      </c>
    </row>
  </sheetData>
  <sheetProtection algorithmName="SHA-512" hashValue="ftSM7I8lHAFNZjjrEscjeH0O/5FUJu6Jfy/5TO1tqkl1SX7jeGjoepkzhNMWCRBYlvKcdwraxfnvQbUiC6tWbQ==" saltValue="OnNtysRhgEiKlDUZ2ropMw==" spinCount="100000" sheet="1" selectLockedCells="1"/>
  <mergeCells count="9">
    <mergeCell ref="A1:A2"/>
    <mergeCell ref="B1:B2"/>
    <mergeCell ref="C1:C2"/>
    <mergeCell ref="A19:A20"/>
    <mergeCell ref="B19:B20"/>
    <mergeCell ref="C19:C20"/>
    <mergeCell ref="B15:B16"/>
    <mergeCell ref="C15:C16"/>
    <mergeCell ref="A15:A16"/>
  </mergeCells>
  <hyperlinks>
    <hyperlink ref="F25" location="'Welcome Page'!A1" display="Welcome Page" xr:uid="{00000000-0004-0000-0300-000000000000}"/>
  </hyperlinks>
  <pageMargins left="0.7" right="0.7" top="0.75" bottom="0.75" header="0.3" footer="0.3"/>
  <pageSetup fitToWidth="0" fitToHeight="0" orientation="portrait" r:id="rId1"/>
  <ignoredErrors>
    <ignoredError sqref="G3:G14 G21:G23 G17:G18" unlockedFormula="1"/>
    <ignoredError sqref="A3:A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_SCRIPT_04"/>
  <dimension ref="A1:I217"/>
  <sheetViews>
    <sheetView showGridLines="0" zoomScaleNormal="100" workbookViewId="0">
      <selection activeCell="J19" sqref="J19"/>
    </sheetView>
  </sheetViews>
  <sheetFormatPr defaultColWidth="11.44140625" defaultRowHeight="20.100000000000001" customHeight="1" x14ac:dyDescent="0.25"/>
  <cols>
    <col min="1" max="1" width="7.77734375" style="3" bestFit="1" customWidth="1"/>
    <col min="2" max="2" width="32.6640625" style="163" bestFit="1" customWidth="1"/>
    <col min="3" max="3" width="29.88671875" style="163" bestFit="1" customWidth="1"/>
    <col min="4" max="4" width="5.6640625" style="3" customWidth="1"/>
    <col min="5" max="5" width="7.77734375" style="163" bestFit="1" customWidth="1"/>
    <col min="6" max="6" width="14.33203125" style="262" bestFit="1" customWidth="1"/>
    <col min="7" max="7" width="14.33203125" style="262" hidden="1" customWidth="1"/>
    <col min="8" max="8" width="6.6640625" style="163" customWidth="1"/>
    <col min="9" max="9" width="12.109375" style="163" bestFit="1" customWidth="1"/>
    <col min="10" max="256" width="9.109375" style="3" customWidth="1"/>
    <col min="257" max="16384" width="11.44140625" style="3"/>
  </cols>
  <sheetData>
    <row r="1" spans="1:9" s="58" customFormat="1" ht="17.25" customHeight="1" x14ac:dyDescent="0.25">
      <c r="A1" s="634" t="s">
        <v>101</v>
      </c>
      <c r="B1" s="632" t="s">
        <v>1002</v>
      </c>
      <c r="C1" s="632" t="s">
        <v>37</v>
      </c>
      <c r="D1" s="129" t="s">
        <v>986</v>
      </c>
      <c r="E1" s="243" t="s">
        <v>987</v>
      </c>
      <c r="F1" s="164" t="s">
        <v>55</v>
      </c>
      <c r="G1" s="164" t="s">
        <v>1462</v>
      </c>
      <c r="H1" s="207"/>
      <c r="I1" s="207"/>
    </row>
    <row r="2" spans="1:9" s="58" customFormat="1" ht="17.25" customHeight="1" x14ac:dyDescent="0.25">
      <c r="A2" s="635"/>
      <c r="B2" s="633"/>
      <c r="C2" s="633"/>
      <c r="D2" s="103" t="s">
        <v>2</v>
      </c>
      <c r="E2" s="244" t="s">
        <v>988</v>
      </c>
      <c r="F2" s="245" t="s">
        <v>56</v>
      </c>
      <c r="G2" s="245"/>
      <c r="H2" s="207"/>
      <c r="I2" s="207"/>
    </row>
    <row r="3" spans="1:9" s="58" customFormat="1" ht="17.25" customHeight="1" x14ac:dyDescent="0.25">
      <c r="A3" s="10">
        <v>4590</v>
      </c>
      <c r="B3" s="229" t="s">
        <v>1224</v>
      </c>
      <c r="C3" s="230" t="s">
        <v>1478</v>
      </c>
      <c r="D3" s="53"/>
      <c r="E3" s="246" t="s">
        <v>1201</v>
      </c>
      <c r="F3" s="247">
        <v>6.9</v>
      </c>
      <c r="G3" s="247">
        <f>F3*D3</f>
        <v>0</v>
      </c>
      <c r="H3" s="207"/>
      <c r="I3" s="207"/>
    </row>
    <row r="4" spans="1:9" s="58" customFormat="1" ht="17.25" customHeight="1" x14ac:dyDescent="0.25">
      <c r="A4" s="505" t="s">
        <v>230</v>
      </c>
      <c r="B4" s="231" t="s">
        <v>1225</v>
      </c>
      <c r="C4" s="232" t="s">
        <v>1226</v>
      </c>
      <c r="D4" s="54"/>
      <c r="E4" s="248" t="s">
        <v>1121</v>
      </c>
      <c r="F4" s="247">
        <v>19</v>
      </c>
      <c r="G4" s="247">
        <f t="shared" ref="G4:G44" si="0">F4*D4</f>
        <v>0</v>
      </c>
      <c r="H4" s="207"/>
      <c r="I4" s="207"/>
    </row>
    <row r="5" spans="1:9" s="58" customFormat="1" ht="17.25" customHeight="1" x14ac:dyDescent="0.25">
      <c r="A5" s="10">
        <v>4594</v>
      </c>
      <c r="B5" s="229" t="s">
        <v>1227</v>
      </c>
      <c r="C5" s="230" t="s">
        <v>1228</v>
      </c>
      <c r="D5" s="53"/>
      <c r="E5" s="246" t="s">
        <v>1222</v>
      </c>
      <c r="F5" s="247">
        <v>9.5</v>
      </c>
      <c r="G5" s="247">
        <f t="shared" si="0"/>
        <v>0</v>
      </c>
      <c r="H5" s="207"/>
      <c r="I5" s="207"/>
    </row>
    <row r="6" spans="1:9" s="58" customFormat="1" ht="17.25" customHeight="1" x14ac:dyDescent="0.25">
      <c r="A6" s="506" t="s">
        <v>742</v>
      </c>
      <c r="B6" s="229" t="s">
        <v>1479</v>
      </c>
      <c r="C6" s="230" t="s">
        <v>1480</v>
      </c>
      <c r="D6" s="53"/>
      <c r="E6" s="248" t="s">
        <v>1484</v>
      </c>
      <c r="F6" s="247">
        <v>43</v>
      </c>
      <c r="G6" s="247">
        <f>F6*D6</f>
        <v>0</v>
      </c>
      <c r="H6" s="241" t="s">
        <v>1483</v>
      </c>
      <c r="I6" s="207"/>
    </row>
    <row r="7" spans="1:9" s="58" customFormat="1" ht="17.25" customHeight="1" x14ac:dyDescent="0.25">
      <c r="A7" s="506" t="s">
        <v>228</v>
      </c>
      <c r="B7" s="229" t="s">
        <v>216</v>
      </c>
      <c r="C7" s="233" t="s">
        <v>217</v>
      </c>
      <c r="D7" s="16"/>
      <c r="E7" s="248" t="s">
        <v>1484</v>
      </c>
      <c r="F7" s="250">
        <v>42</v>
      </c>
      <c r="G7" s="250">
        <f t="shared" si="0"/>
        <v>0</v>
      </c>
      <c r="H7" s="241" t="s">
        <v>1483</v>
      </c>
      <c r="I7" s="207"/>
    </row>
    <row r="8" spans="1:9" s="58" customFormat="1" ht="17.25" customHeight="1" x14ac:dyDescent="0.25">
      <c r="A8" s="506" t="s">
        <v>229</v>
      </c>
      <c r="B8" s="229" t="s">
        <v>218</v>
      </c>
      <c r="C8" s="233" t="s">
        <v>219</v>
      </c>
      <c r="D8" s="16"/>
      <c r="E8" s="248" t="s">
        <v>1484</v>
      </c>
      <c r="F8" s="250">
        <v>42</v>
      </c>
      <c r="G8" s="250">
        <f t="shared" si="0"/>
        <v>0</v>
      </c>
      <c r="H8" s="241" t="s">
        <v>1483</v>
      </c>
      <c r="I8" s="207"/>
    </row>
    <row r="9" spans="1:9" ht="17.25" customHeight="1" x14ac:dyDescent="0.25">
      <c r="A9" s="10">
        <v>4600</v>
      </c>
      <c r="B9" s="234" t="s">
        <v>220</v>
      </c>
      <c r="C9" s="233" t="s">
        <v>221</v>
      </c>
      <c r="D9" s="35"/>
      <c r="E9" s="251" t="s">
        <v>1102</v>
      </c>
      <c r="F9" s="252">
        <v>24.1</v>
      </c>
      <c r="G9" s="252">
        <f t="shared" si="0"/>
        <v>0</v>
      </c>
      <c r="H9" s="207"/>
    </row>
    <row r="10" spans="1:9" ht="17.25" customHeight="1" x14ac:dyDescent="0.25">
      <c r="A10" s="506" t="s">
        <v>226</v>
      </c>
      <c r="B10" s="206" t="s">
        <v>215</v>
      </c>
      <c r="C10" s="209" t="s">
        <v>11</v>
      </c>
      <c r="D10" s="2"/>
      <c r="E10" s="217" t="s">
        <v>1121</v>
      </c>
      <c r="F10" s="225">
        <v>16.5</v>
      </c>
      <c r="G10" s="225">
        <f t="shared" si="0"/>
        <v>0</v>
      </c>
      <c r="H10" s="207"/>
    </row>
    <row r="11" spans="1:9" ht="17.25" customHeight="1" x14ac:dyDescent="0.25">
      <c r="A11" s="10">
        <v>7078</v>
      </c>
      <c r="B11" s="235" t="s">
        <v>433</v>
      </c>
      <c r="C11" s="209" t="s">
        <v>1487</v>
      </c>
      <c r="D11" s="2"/>
      <c r="E11" s="217" t="s">
        <v>1484</v>
      </c>
      <c r="F11" s="225">
        <v>31.9</v>
      </c>
      <c r="G11" s="374">
        <f t="shared" si="0"/>
        <v>0</v>
      </c>
      <c r="H11" s="500" t="s">
        <v>1483</v>
      </c>
    </row>
    <row r="12" spans="1:9" s="100" customFormat="1" ht="17.25" customHeight="1" x14ac:dyDescent="0.25">
      <c r="A12" s="11">
        <v>4861</v>
      </c>
      <c r="B12" s="236" t="s">
        <v>224</v>
      </c>
      <c r="C12" s="237" t="s">
        <v>1229</v>
      </c>
      <c r="D12" s="54"/>
      <c r="E12" s="248" t="s">
        <v>1134</v>
      </c>
      <c r="F12" s="253">
        <v>12.3</v>
      </c>
      <c r="G12" s="253">
        <f t="shared" si="0"/>
        <v>0</v>
      </c>
      <c r="H12" s="207"/>
      <c r="I12" s="263"/>
    </row>
    <row r="13" spans="1:9" s="100" customFormat="1" ht="17.25" customHeight="1" x14ac:dyDescent="0.25">
      <c r="A13" s="11">
        <v>4862</v>
      </c>
      <c r="B13" s="231" t="s">
        <v>225</v>
      </c>
      <c r="C13" s="238" t="s">
        <v>1230</v>
      </c>
      <c r="D13" s="55"/>
      <c r="E13" s="254" t="s">
        <v>1122</v>
      </c>
      <c r="F13" s="255">
        <v>15.8</v>
      </c>
      <c r="G13" s="255">
        <f t="shared" si="0"/>
        <v>0</v>
      </c>
      <c r="H13" s="207"/>
      <c r="I13" s="263"/>
    </row>
    <row r="14" spans="1:9" s="58" customFormat="1" ht="17.25" customHeight="1" x14ac:dyDescent="0.25">
      <c r="A14" s="11">
        <v>4571</v>
      </c>
      <c r="B14" s="231" t="s">
        <v>1481</v>
      </c>
      <c r="C14" s="232" t="s">
        <v>1482</v>
      </c>
      <c r="D14" s="54"/>
      <c r="E14" s="248" t="s">
        <v>1484</v>
      </c>
      <c r="F14" s="247">
        <v>37</v>
      </c>
      <c r="G14" s="247">
        <f>F14*D14</f>
        <v>0</v>
      </c>
      <c r="H14" s="207" t="s">
        <v>1483</v>
      </c>
      <c r="I14" s="207"/>
    </row>
    <row r="15" spans="1:9" ht="17.25" customHeight="1" x14ac:dyDescent="0.25">
      <c r="A15" s="506" t="s">
        <v>227</v>
      </c>
      <c r="B15" s="229" t="s">
        <v>36</v>
      </c>
      <c r="C15" s="230" t="s">
        <v>36</v>
      </c>
      <c r="D15" s="16"/>
      <c r="E15" s="249" t="s">
        <v>1222</v>
      </c>
      <c r="F15" s="255">
        <v>8.9</v>
      </c>
      <c r="G15" s="255">
        <f t="shared" si="0"/>
        <v>0</v>
      </c>
      <c r="H15" s="207"/>
    </row>
    <row r="16" spans="1:9" ht="17.25" customHeight="1" x14ac:dyDescent="0.25">
      <c r="A16" s="10">
        <v>4802</v>
      </c>
      <c r="B16" s="239" t="s">
        <v>81</v>
      </c>
      <c r="C16" s="233" t="s">
        <v>81</v>
      </c>
      <c r="D16" s="16"/>
      <c r="E16" s="249" t="s">
        <v>1200</v>
      </c>
      <c r="F16" s="255">
        <v>7.9</v>
      </c>
      <c r="G16" s="255">
        <f t="shared" si="0"/>
        <v>0</v>
      </c>
    </row>
    <row r="17" spans="1:8" ht="17.25" customHeight="1" x14ac:dyDescent="0.25">
      <c r="A17" s="11">
        <v>7127</v>
      </c>
      <c r="B17" s="240" t="s">
        <v>1231</v>
      </c>
      <c r="C17" s="238" t="s">
        <v>853</v>
      </c>
      <c r="D17" s="55"/>
      <c r="E17" s="254" t="s">
        <v>1127</v>
      </c>
      <c r="F17" s="255">
        <v>9.9</v>
      </c>
      <c r="G17" s="255">
        <f t="shared" si="0"/>
        <v>0</v>
      </c>
      <c r="H17" s="207"/>
    </row>
    <row r="18" spans="1:8" ht="17.25" customHeight="1" x14ac:dyDescent="0.25">
      <c r="A18" s="10">
        <v>4392</v>
      </c>
      <c r="B18" s="229" t="s">
        <v>222</v>
      </c>
      <c r="C18" s="230" t="s">
        <v>223</v>
      </c>
      <c r="D18" s="16"/>
      <c r="E18" s="249" t="s">
        <v>1200</v>
      </c>
      <c r="F18" s="250">
        <v>4.9000000000000004</v>
      </c>
      <c r="G18" s="250">
        <f t="shared" si="0"/>
        <v>0</v>
      </c>
      <c r="H18" s="207"/>
    </row>
    <row r="19" spans="1:8" ht="17.25" customHeight="1" x14ac:dyDescent="0.25">
      <c r="A19" s="629" t="s">
        <v>101</v>
      </c>
      <c r="B19" s="631" t="s">
        <v>13</v>
      </c>
      <c r="C19" s="631" t="s">
        <v>14</v>
      </c>
      <c r="D19" s="93" t="s">
        <v>986</v>
      </c>
      <c r="E19" s="256" t="s">
        <v>987</v>
      </c>
      <c r="F19" s="191" t="s">
        <v>56</v>
      </c>
      <c r="G19" s="191"/>
    </row>
    <row r="20" spans="1:8" ht="17.25" customHeight="1" x14ac:dyDescent="0.25">
      <c r="A20" s="630"/>
      <c r="B20" s="616"/>
      <c r="C20" s="616"/>
      <c r="D20" s="95" t="s">
        <v>2</v>
      </c>
      <c r="E20" s="257" t="s">
        <v>988</v>
      </c>
      <c r="F20" s="190" t="s">
        <v>55</v>
      </c>
      <c r="G20" s="190"/>
    </row>
    <row r="21" spans="1:8" ht="17.25" customHeight="1" x14ac:dyDescent="0.25">
      <c r="A21" s="10">
        <v>4568</v>
      </c>
      <c r="B21" s="206" t="s">
        <v>1232</v>
      </c>
      <c r="C21" s="209" t="s">
        <v>1233</v>
      </c>
      <c r="D21" s="2"/>
      <c r="E21" s="217" t="s">
        <v>1222</v>
      </c>
      <c r="F21" s="258">
        <v>7.9</v>
      </c>
      <c r="G21" s="258">
        <f t="shared" si="0"/>
        <v>0</v>
      </c>
    </row>
    <row r="22" spans="1:8" ht="17.25" customHeight="1" x14ac:dyDescent="0.25">
      <c r="A22" s="10">
        <v>4569</v>
      </c>
      <c r="B22" s="206" t="s">
        <v>829</v>
      </c>
      <c r="C22" s="209" t="s">
        <v>1234</v>
      </c>
      <c r="D22" s="2"/>
      <c r="E22" s="217" t="s">
        <v>1222</v>
      </c>
      <c r="F22" s="258">
        <v>7.9</v>
      </c>
      <c r="G22" s="258">
        <f t="shared" si="0"/>
        <v>0</v>
      </c>
    </row>
    <row r="23" spans="1:8" ht="17.25" customHeight="1" x14ac:dyDescent="0.25">
      <c r="A23" s="10">
        <v>4550</v>
      </c>
      <c r="B23" s="206" t="s">
        <v>740</v>
      </c>
      <c r="C23" s="209" t="s">
        <v>741</v>
      </c>
      <c r="D23" s="2"/>
      <c r="E23" s="217" t="s">
        <v>1113</v>
      </c>
      <c r="F23" s="258">
        <v>14.5</v>
      </c>
      <c r="G23" s="258">
        <f t="shared" si="0"/>
        <v>0</v>
      </c>
    </row>
    <row r="24" spans="1:8" ht="17.25" customHeight="1" x14ac:dyDescent="0.25">
      <c r="A24" s="10">
        <v>4673</v>
      </c>
      <c r="B24" s="206" t="s">
        <v>234</v>
      </c>
      <c r="C24" s="209" t="s">
        <v>235</v>
      </c>
      <c r="D24" s="2"/>
      <c r="E24" s="217" t="s">
        <v>306</v>
      </c>
      <c r="F24" s="225">
        <v>0.99</v>
      </c>
      <c r="G24" s="225">
        <f t="shared" si="0"/>
        <v>0</v>
      </c>
    </row>
    <row r="25" spans="1:8" ht="17.25" customHeight="1" x14ac:dyDescent="0.25">
      <c r="A25" s="10">
        <v>4551</v>
      </c>
      <c r="B25" s="206" t="s">
        <v>1003</v>
      </c>
      <c r="C25" s="209" t="s">
        <v>237</v>
      </c>
      <c r="D25" s="2"/>
      <c r="E25" s="217" t="s">
        <v>1113</v>
      </c>
      <c r="F25" s="225">
        <v>5.2</v>
      </c>
      <c r="G25" s="225">
        <f t="shared" si="0"/>
        <v>0</v>
      </c>
    </row>
    <row r="26" spans="1:8" ht="17.25" customHeight="1" x14ac:dyDescent="0.25">
      <c r="A26" s="10">
        <v>4552</v>
      </c>
      <c r="B26" s="206" t="s">
        <v>1004</v>
      </c>
      <c r="C26" s="209" t="s">
        <v>238</v>
      </c>
      <c r="D26" s="2"/>
      <c r="E26" s="217" t="s">
        <v>1113</v>
      </c>
      <c r="F26" s="225">
        <v>4.8</v>
      </c>
      <c r="G26" s="225">
        <f t="shared" si="0"/>
        <v>0</v>
      </c>
    </row>
    <row r="27" spans="1:8" ht="17.25" customHeight="1" x14ac:dyDescent="0.25">
      <c r="A27" s="11">
        <v>4858</v>
      </c>
      <c r="B27" s="199" t="s">
        <v>276</v>
      </c>
      <c r="C27" s="211" t="s">
        <v>309</v>
      </c>
      <c r="D27" s="9"/>
      <c r="E27" s="259" t="s">
        <v>1130</v>
      </c>
      <c r="F27" s="225">
        <v>5.9</v>
      </c>
      <c r="G27" s="225">
        <f t="shared" si="0"/>
        <v>0</v>
      </c>
    </row>
    <row r="28" spans="1:8" ht="17.25" customHeight="1" x14ac:dyDescent="0.25">
      <c r="A28" s="10">
        <v>4565</v>
      </c>
      <c r="B28" s="206" t="s">
        <v>44</v>
      </c>
      <c r="C28" s="209" t="s">
        <v>239</v>
      </c>
      <c r="D28" s="2"/>
      <c r="E28" s="217" t="s">
        <v>1121</v>
      </c>
      <c r="F28" s="225">
        <v>21.5</v>
      </c>
      <c r="G28" s="225">
        <f t="shared" si="0"/>
        <v>0</v>
      </c>
    </row>
    <row r="29" spans="1:8" ht="17.25" customHeight="1" x14ac:dyDescent="0.25">
      <c r="A29" s="10">
        <v>4203</v>
      </c>
      <c r="B29" s="206" t="s">
        <v>39</v>
      </c>
      <c r="C29" s="209" t="s">
        <v>240</v>
      </c>
      <c r="D29" s="2"/>
      <c r="E29" s="217" t="s">
        <v>1130</v>
      </c>
      <c r="F29" s="225">
        <v>6.9</v>
      </c>
      <c r="G29" s="225">
        <f t="shared" si="0"/>
        <v>0</v>
      </c>
    </row>
    <row r="30" spans="1:8" ht="17.25" customHeight="1" x14ac:dyDescent="0.25">
      <c r="A30" s="10">
        <v>4553</v>
      </c>
      <c r="B30" s="206" t="s">
        <v>39</v>
      </c>
      <c r="C30" s="209" t="s">
        <v>240</v>
      </c>
      <c r="D30" s="2"/>
      <c r="E30" s="217" t="s">
        <v>1199</v>
      </c>
      <c r="F30" s="225">
        <v>2.9</v>
      </c>
      <c r="G30" s="225">
        <f t="shared" si="0"/>
        <v>0</v>
      </c>
    </row>
    <row r="31" spans="1:8" ht="17.25" customHeight="1" x14ac:dyDescent="0.25">
      <c r="A31" s="10">
        <v>4554</v>
      </c>
      <c r="B31" s="206" t="s">
        <v>811</v>
      </c>
      <c r="C31" s="209" t="s">
        <v>812</v>
      </c>
      <c r="D31" s="2"/>
      <c r="E31" s="217" t="s">
        <v>1134</v>
      </c>
      <c r="F31" s="225">
        <v>2.5</v>
      </c>
      <c r="G31" s="225">
        <f t="shared" si="0"/>
        <v>0</v>
      </c>
    </row>
    <row r="32" spans="1:8" ht="17.25" customHeight="1" x14ac:dyDescent="0.25">
      <c r="A32" s="11">
        <v>4949</v>
      </c>
      <c r="B32" s="199" t="s">
        <v>1235</v>
      </c>
      <c r="C32" s="211" t="s">
        <v>1236</v>
      </c>
      <c r="D32" s="9"/>
      <c r="E32" s="259" t="s">
        <v>1237</v>
      </c>
      <c r="F32" s="225">
        <v>17.8</v>
      </c>
      <c r="G32" s="225">
        <f t="shared" si="0"/>
        <v>0</v>
      </c>
    </row>
    <row r="33" spans="1:7" ht="17.25" customHeight="1" x14ac:dyDescent="0.25">
      <c r="A33" s="11">
        <v>4970</v>
      </c>
      <c r="B33" s="199" t="s">
        <v>1238</v>
      </c>
      <c r="C33" s="211" t="s">
        <v>1239</v>
      </c>
      <c r="D33" s="9"/>
      <c r="E33" s="259" t="s">
        <v>1237</v>
      </c>
      <c r="F33" s="225">
        <v>17.5</v>
      </c>
      <c r="G33" s="225">
        <f t="shared" si="0"/>
        <v>0</v>
      </c>
    </row>
    <row r="34" spans="1:7" ht="17.25" customHeight="1" x14ac:dyDescent="0.25">
      <c r="A34" s="10">
        <v>4619</v>
      </c>
      <c r="B34" s="206" t="s">
        <v>1240</v>
      </c>
      <c r="C34" s="209" t="s">
        <v>1241</v>
      </c>
      <c r="D34" s="2"/>
      <c r="E34" s="217" t="s">
        <v>854</v>
      </c>
      <c r="F34" s="258">
        <v>12.9</v>
      </c>
      <c r="G34" s="258">
        <f t="shared" si="0"/>
        <v>0</v>
      </c>
    </row>
    <row r="35" spans="1:7" ht="17.25" customHeight="1" x14ac:dyDescent="0.25">
      <c r="A35" s="629" t="s">
        <v>101</v>
      </c>
      <c r="B35" s="631" t="s">
        <v>826</v>
      </c>
      <c r="C35" s="631" t="s">
        <v>827</v>
      </c>
      <c r="D35" s="93" t="s">
        <v>986</v>
      </c>
      <c r="E35" s="256" t="s">
        <v>987</v>
      </c>
      <c r="F35" s="191" t="s">
        <v>56</v>
      </c>
      <c r="G35" s="191"/>
    </row>
    <row r="36" spans="1:7" ht="17.25" customHeight="1" x14ac:dyDescent="0.25">
      <c r="A36" s="630"/>
      <c r="B36" s="616"/>
      <c r="C36" s="616"/>
      <c r="D36" s="95" t="s">
        <v>2</v>
      </c>
      <c r="E36" s="257" t="s">
        <v>988</v>
      </c>
      <c r="F36" s="190" t="s">
        <v>55</v>
      </c>
      <c r="G36" s="190"/>
    </row>
    <row r="37" spans="1:7" ht="17.25" customHeight="1" x14ac:dyDescent="0.25">
      <c r="A37" s="30">
        <v>7011</v>
      </c>
      <c r="B37" s="241" t="s">
        <v>828</v>
      </c>
      <c r="C37" s="242" t="s">
        <v>855</v>
      </c>
      <c r="D37" s="23"/>
      <c r="E37" s="260" t="s">
        <v>1222</v>
      </c>
      <c r="F37" s="261">
        <v>9.9</v>
      </c>
      <c r="G37" s="261">
        <f t="shared" si="0"/>
        <v>0</v>
      </c>
    </row>
    <row r="38" spans="1:7" ht="17.25" customHeight="1" x14ac:dyDescent="0.25">
      <c r="A38" s="30">
        <v>7010</v>
      </c>
      <c r="B38" s="241" t="s">
        <v>829</v>
      </c>
      <c r="C38" s="242" t="s">
        <v>856</v>
      </c>
      <c r="D38" s="23"/>
      <c r="E38" s="260" t="s">
        <v>1222</v>
      </c>
      <c r="F38" s="261">
        <v>9.9</v>
      </c>
      <c r="G38" s="261">
        <f t="shared" si="0"/>
        <v>0</v>
      </c>
    </row>
    <row r="39" spans="1:7" ht="17.25" customHeight="1" x14ac:dyDescent="0.25">
      <c r="A39" s="30">
        <v>7020</v>
      </c>
      <c r="B39" s="241" t="s">
        <v>1242</v>
      </c>
      <c r="C39" s="242" t="s">
        <v>830</v>
      </c>
      <c r="D39" s="23"/>
      <c r="E39" s="260" t="s">
        <v>1199</v>
      </c>
      <c r="F39" s="261">
        <v>2.5</v>
      </c>
      <c r="G39" s="261">
        <f t="shared" si="0"/>
        <v>0</v>
      </c>
    </row>
    <row r="40" spans="1:7" ht="17.25" customHeight="1" x14ac:dyDescent="0.25">
      <c r="A40" s="30">
        <v>7019</v>
      </c>
      <c r="B40" s="241" t="s">
        <v>1243</v>
      </c>
      <c r="C40" s="242" t="s">
        <v>1244</v>
      </c>
      <c r="D40" s="23"/>
      <c r="E40" s="260" t="s">
        <v>1199</v>
      </c>
      <c r="F40" s="261">
        <v>2.9</v>
      </c>
      <c r="G40" s="261">
        <f t="shared" si="0"/>
        <v>0</v>
      </c>
    </row>
    <row r="41" spans="1:7" ht="17.25" customHeight="1" x14ac:dyDescent="0.25">
      <c r="A41" s="30">
        <v>7019</v>
      </c>
      <c r="B41" s="241" t="s">
        <v>831</v>
      </c>
      <c r="C41" s="242" t="s">
        <v>1491</v>
      </c>
      <c r="D41" s="23"/>
      <c r="E41" s="260" t="s">
        <v>1199</v>
      </c>
      <c r="F41" s="261">
        <v>2.9</v>
      </c>
      <c r="G41" s="261">
        <f t="shared" si="0"/>
        <v>0</v>
      </c>
    </row>
    <row r="42" spans="1:7" ht="17.25" customHeight="1" x14ac:dyDescent="0.25">
      <c r="A42" s="10">
        <v>7019</v>
      </c>
      <c r="B42" s="241" t="s">
        <v>833</v>
      </c>
      <c r="C42" s="242" t="s">
        <v>832</v>
      </c>
      <c r="D42" s="2"/>
      <c r="E42" s="217" t="s">
        <v>1199</v>
      </c>
      <c r="F42" s="258">
        <v>2.9</v>
      </c>
      <c r="G42" s="258">
        <f t="shared" si="0"/>
        <v>0</v>
      </c>
    </row>
    <row r="43" spans="1:7" ht="17.25" customHeight="1" x14ac:dyDescent="0.25">
      <c r="A43" s="10">
        <v>7019</v>
      </c>
      <c r="B43" s="241" t="s">
        <v>834</v>
      </c>
      <c r="C43" s="242" t="s">
        <v>857</v>
      </c>
      <c r="D43" s="2"/>
      <c r="E43" s="217" t="s">
        <v>1199</v>
      </c>
      <c r="F43" s="258">
        <v>2.9</v>
      </c>
      <c r="G43" s="258">
        <f t="shared" si="0"/>
        <v>0</v>
      </c>
    </row>
    <row r="44" spans="1:7" ht="17.25" customHeight="1" x14ac:dyDescent="0.25">
      <c r="A44" s="10">
        <v>7019</v>
      </c>
      <c r="B44" s="206" t="s">
        <v>236</v>
      </c>
      <c r="C44" s="209" t="s">
        <v>1005</v>
      </c>
      <c r="D44" s="2"/>
      <c r="E44" s="217" t="s">
        <v>1199</v>
      </c>
      <c r="F44" s="261">
        <v>2.9</v>
      </c>
      <c r="G44" s="258">
        <f t="shared" si="0"/>
        <v>0</v>
      </c>
    </row>
    <row r="45" spans="1:7" ht="20.100000000000001" customHeight="1" thickBot="1" x14ac:dyDescent="0.3">
      <c r="F45" s="194"/>
    </row>
    <row r="46" spans="1:7" ht="20.100000000000001" customHeight="1" thickBot="1" x14ac:dyDescent="0.3">
      <c r="A46" s="501" t="s">
        <v>1484</v>
      </c>
      <c r="B46" s="502" t="s">
        <v>1485</v>
      </c>
      <c r="F46" s="65" t="s">
        <v>670</v>
      </c>
      <c r="G46" s="503">
        <f>SUM(G3:G44)</f>
        <v>0</v>
      </c>
    </row>
    <row r="47" spans="1:7" ht="20.100000000000001" customHeight="1" thickBot="1" x14ac:dyDescent="0.3">
      <c r="A47" s="501"/>
      <c r="B47" s="502" t="s">
        <v>1486</v>
      </c>
      <c r="F47" s="504"/>
      <c r="G47" s="503"/>
    </row>
    <row r="48" spans="1:7" ht="20.100000000000001" customHeight="1" x14ac:dyDescent="0.25">
      <c r="F48" s="194"/>
      <c r="G48" s="194"/>
    </row>
    <row r="49" spans="6:7" ht="20.100000000000001" customHeight="1" x14ac:dyDescent="0.25">
      <c r="F49" s="194"/>
      <c r="G49" s="194"/>
    </row>
    <row r="50" spans="6:7" ht="20.100000000000001" customHeight="1" x14ac:dyDescent="0.25">
      <c r="F50" s="194"/>
      <c r="G50" s="194"/>
    </row>
    <row r="51" spans="6:7" ht="20.100000000000001" customHeight="1" x14ac:dyDescent="0.25">
      <c r="F51" s="194"/>
      <c r="G51" s="194"/>
    </row>
    <row r="52" spans="6:7" ht="20.100000000000001" customHeight="1" x14ac:dyDescent="0.25">
      <c r="F52" s="194"/>
      <c r="G52" s="194"/>
    </row>
    <row r="53" spans="6:7" ht="20.100000000000001" customHeight="1" x14ac:dyDescent="0.25">
      <c r="F53" s="194"/>
      <c r="G53" s="194"/>
    </row>
    <row r="54" spans="6:7" ht="20.100000000000001" customHeight="1" x14ac:dyDescent="0.25">
      <c r="F54" s="194"/>
      <c r="G54" s="194"/>
    </row>
    <row r="55" spans="6:7" ht="20.100000000000001" customHeight="1" x14ac:dyDescent="0.25">
      <c r="F55" s="194"/>
      <c r="G55" s="194"/>
    </row>
    <row r="56" spans="6:7" ht="20.100000000000001" customHeight="1" x14ac:dyDescent="0.25">
      <c r="F56" s="194"/>
      <c r="G56" s="194"/>
    </row>
    <row r="57" spans="6:7" ht="20.100000000000001" customHeight="1" x14ac:dyDescent="0.25">
      <c r="F57" s="194"/>
      <c r="G57" s="194"/>
    </row>
    <row r="58" spans="6:7" ht="20.100000000000001" customHeight="1" x14ac:dyDescent="0.25">
      <c r="F58" s="194"/>
      <c r="G58" s="194"/>
    </row>
    <row r="59" spans="6:7" ht="20.100000000000001" customHeight="1" x14ac:dyDescent="0.25">
      <c r="F59" s="194"/>
      <c r="G59" s="194"/>
    </row>
    <row r="60" spans="6:7" ht="20.100000000000001" customHeight="1" x14ac:dyDescent="0.25">
      <c r="F60" s="194"/>
      <c r="G60" s="194"/>
    </row>
    <row r="61" spans="6:7" ht="20.100000000000001" customHeight="1" x14ac:dyDescent="0.25">
      <c r="F61" s="194"/>
      <c r="G61" s="194"/>
    </row>
    <row r="62" spans="6:7" ht="20.100000000000001" customHeight="1" x14ac:dyDescent="0.25">
      <c r="F62" s="194"/>
      <c r="G62" s="194"/>
    </row>
    <row r="63" spans="6:7" ht="20.100000000000001" customHeight="1" x14ac:dyDescent="0.25">
      <c r="F63" s="194"/>
      <c r="G63" s="194"/>
    </row>
    <row r="64" spans="6:7" ht="20.100000000000001" customHeight="1" x14ac:dyDescent="0.25">
      <c r="F64" s="194"/>
      <c r="G64" s="194"/>
    </row>
    <row r="65" spans="6:7" ht="20.100000000000001" customHeight="1" x14ac:dyDescent="0.25">
      <c r="F65" s="194"/>
      <c r="G65" s="194"/>
    </row>
    <row r="66" spans="6:7" ht="20.100000000000001" customHeight="1" x14ac:dyDescent="0.25">
      <c r="F66" s="194"/>
      <c r="G66" s="194"/>
    </row>
    <row r="67" spans="6:7" ht="20.100000000000001" customHeight="1" x14ac:dyDescent="0.25">
      <c r="F67" s="194"/>
      <c r="G67" s="194"/>
    </row>
    <row r="68" spans="6:7" ht="20.100000000000001" customHeight="1" x14ac:dyDescent="0.25">
      <c r="F68" s="194"/>
      <c r="G68" s="194"/>
    </row>
    <row r="69" spans="6:7" ht="20.100000000000001" customHeight="1" x14ac:dyDescent="0.25">
      <c r="F69" s="194"/>
      <c r="G69" s="194"/>
    </row>
    <row r="70" spans="6:7" ht="20.100000000000001" customHeight="1" x14ac:dyDescent="0.25">
      <c r="F70" s="194"/>
      <c r="G70" s="194"/>
    </row>
    <row r="71" spans="6:7" ht="20.100000000000001" customHeight="1" x14ac:dyDescent="0.25">
      <c r="F71" s="194"/>
      <c r="G71" s="194"/>
    </row>
    <row r="72" spans="6:7" ht="20.100000000000001" customHeight="1" x14ac:dyDescent="0.25">
      <c r="F72" s="194"/>
      <c r="G72" s="194"/>
    </row>
    <row r="73" spans="6:7" ht="20.100000000000001" customHeight="1" x14ac:dyDescent="0.25">
      <c r="F73" s="194"/>
      <c r="G73" s="194"/>
    </row>
    <row r="74" spans="6:7" ht="20.100000000000001" customHeight="1" x14ac:dyDescent="0.25">
      <c r="F74" s="194"/>
      <c r="G74" s="194"/>
    </row>
    <row r="75" spans="6:7" ht="20.100000000000001" customHeight="1" x14ac:dyDescent="0.25">
      <c r="F75" s="194"/>
      <c r="G75" s="194"/>
    </row>
    <row r="76" spans="6:7" ht="20.100000000000001" customHeight="1" x14ac:dyDescent="0.25">
      <c r="F76" s="194"/>
      <c r="G76" s="194"/>
    </row>
    <row r="77" spans="6:7" ht="20.100000000000001" customHeight="1" x14ac:dyDescent="0.25">
      <c r="F77" s="194"/>
      <c r="G77" s="194"/>
    </row>
    <row r="78" spans="6:7" ht="20.100000000000001" customHeight="1" x14ac:dyDescent="0.25">
      <c r="F78" s="194"/>
      <c r="G78" s="194"/>
    </row>
    <row r="79" spans="6:7" ht="20.100000000000001" customHeight="1" x14ac:dyDescent="0.25">
      <c r="F79" s="194"/>
      <c r="G79" s="194"/>
    </row>
    <row r="80" spans="6:7" ht="20.100000000000001" customHeight="1" x14ac:dyDescent="0.25">
      <c r="F80" s="194"/>
      <c r="G80" s="194"/>
    </row>
    <row r="81" spans="6:7" ht="20.100000000000001" customHeight="1" x14ac:dyDescent="0.25">
      <c r="F81" s="194"/>
      <c r="G81" s="194"/>
    </row>
    <row r="82" spans="6:7" ht="20.100000000000001" customHeight="1" x14ac:dyDescent="0.25">
      <c r="F82" s="194"/>
      <c r="G82" s="194"/>
    </row>
    <row r="83" spans="6:7" ht="20.100000000000001" customHeight="1" x14ac:dyDescent="0.25">
      <c r="F83" s="194"/>
      <c r="G83" s="194"/>
    </row>
    <row r="84" spans="6:7" ht="20.100000000000001" customHeight="1" x14ac:dyDescent="0.25">
      <c r="F84" s="194"/>
      <c r="G84" s="194"/>
    </row>
    <row r="85" spans="6:7" ht="20.100000000000001" customHeight="1" x14ac:dyDescent="0.25">
      <c r="F85" s="194"/>
      <c r="G85" s="194"/>
    </row>
    <row r="86" spans="6:7" ht="20.100000000000001" customHeight="1" x14ac:dyDescent="0.25">
      <c r="F86" s="194"/>
      <c r="G86" s="194"/>
    </row>
    <row r="87" spans="6:7" ht="20.100000000000001" customHeight="1" x14ac:dyDescent="0.25">
      <c r="F87" s="194"/>
      <c r="G87" s="194"/>
    </row>
    <row r="88" spans="6:7" ht="20.100000000000001" customHeight="1" x14ac:dyDescent="0.25">
      <c r="F88" s="194"/>
      <c r="G88" s="194"/>
    </row>
    <row r="89" spans="6:7" ht="20.100000000000001" customHeight="1" x14ac:dyDescent="0.25">
      <c r="F89" s="194"/>
      <c r="G89" s="194"/>
    </row>
    <row r="90" spans="6:7" ht="20.100000000000001" customHeight="1" x14ac:dyDescent="0.25">
      <c r="F90" s="194"/>
      <c r="G90" s="194"/>
    </row>
    <row r="91" spans="6:7" ht="20.100000000000001" customHeight="1" x14ac:dyDescent="0.25">
      <c r="F91" s="194"/>
      <c r="G91" s="194"/>
    </row>
    <row r="92" spans="6:7" ht="20.100000000000001" customHeight="1" x14ac:dyDescent="0.25">
      <c r="F92" s="194"/>
      <c r="G92" s="194"/>
    </row>
    <row r="93" spans="6:7" ht="20.100000000000001" customHeight="1" x14ac:dyDescent="0.25">
      <c r="F93" s="194"/>
      <c r="G93" s="194"/>
    </row>
    <row r="94" spans="6:7" ht="20.100000000000001" customHeight="1" x14ac:dyDescent="0.25">
      <c r="F94" s="194"/>
      <c r="G94" s="194"/>
    </row>
    <row r="95" spans="6:7" ht="20.100000000000001" customHeight="1" x14ac:dyDescent="0.25">
      <c r="F95" s="194"/>
      <c r="G95" s="194"/>
    </row>
    <row r="96" spans="6:7" ht="20.100000000000001" customHeight="1" x14ac:dyDescent="0.25">
      <c r="F96" s="194"/>
      <c r="G96" s="194"/>
    </row>
    <row r="97" spans="6:7" ht="20.100000000000001" customHeight="1" x14ac:dyDescent="0.25">
      <c r="F97" s="194"/>
      <c r="G97" s="194"/>
    </row>
    <row r="98" spans="6:7" ht="20.100000000000001" customHeight="1" x14ac:dyDescent="0.25">
      <c r="F98" s="194"/>
      <c r="G98" s="194"/>
    </row>
    <row r="99" spans="6:7" ht="20.100000000000001" customHeight="1" x14ac:dyDescent="0.25">
      <c r="F99" s="194"/>
      <c r="G99" s="194"/>
    </row>
    <row r="100" spans="6:7" ht="20.100000000000001" customHeight="1" x14ac:dyDescent="0.25">
      <c r="F100" s="194"/>
      <c r="G100" s="194"/>
    </row>
    <row r="101" spans="6:7" ht="20.100000000000001" customHeight="1" x14ac:dyDescent="0.25">
      <c r="F101" s="194"/>
      <c r="G101" s="194"/>
    </row>
    <row r="102" spans="6:7" ht="20.100000000000001" customHeight="1" x14ac:dyDescent="0.25">
      <c r="F102" s="194"/>
      <c r="G102" s="194"/>
    </row>
    <row r="103" spans="6:7" ht="20.100000000000001" customHeight="1" x14ac:dyDescent="0.25">
      <c r="F103" s="194"/>
      <c r="G103" s="194"/>
    </row>
    <row r="104" spans="6:7" ht="20.100000000000001" customHeight="1" x14ac:dyDescent="0.25">
      <c r="F104" s="194"/>
      <c r="G104" s="194"/>
    </row>
    <row r="105" spans="6:7" ht="20.100000000000001" customHeight="1" x14ac:dyDescent="0.25">
      <c r="F105" s="194"/>
      <c r="G105" s="194"/>
    </row>
    <row r="106" spans="6:7" ht="20.100000000000001" customHeight="1" x14ac:dyDescent="0.25">
      <c r="F106" s="194"/>
      <c r="G106" s="194"/>
    </row>
    <row r="107" spans="6:7" ht="20.100000000000001" customHeight="1" x14ac:dyDescent="0.25">
      <c r="F107" s="194"/>
      <c r="G107" s="194"/>
    </row>
    <row r="108" spans="6:7" ht="20.100000000000001" customHeight="1" x14ac:dyDescent="0.25">
      <c r="F108" s="194"/>
      <c r="G108" s="194"/>
    </row>
    <row r="109" spans="6:7" ht="20.100000000000001" customHeight="1" x14ac:dyDescent="0.25">
      <c r="F109" s="194"/>
      <c r="G109" s="194"/>
    </row>
    <row r="110" spans="6:7" ht="20.100000000000001" customHeight="1" x14ac:dyDescent="0.25">
      <c r="F110" s="194"/>
      <c r="G110" s="194"/>
    </row>
    <row r="111" spans="6:7" ht="20.100000000000001" customHeight="1" x14ac:dyDescent="0.25">
      <c r="F111" s="194"/>
      <c r="G111" s="194"/>
    </row>
    <row r="112" spans="6:7" ht="20.100000000000001" customHeight="1" x14ac:dyDescent="0.25">
      <c r="F112" s="194"/>
      <c r="G112" s="194"/>
    </row>
    <row r="113" spans="6:7" ht="20.100000000000001" customHeight="1" x14ac:dyDescent="0.25">
      <c r="F113" s="194"/>
      <c r="G113" s="194"/>
    </row>
    <row r="114" spans="6:7" ht="20.100000000000001" customHeight="1" x14ac:dyDescent="0.25">
      <c r="F114" s="194"/>
      <c r="G114" s="194"/>
    </row>
    <row r="115" spans="6:7" ht="20.100000000000001" customHeight="1" x14ac:dyDescent="0.25">
      <c r="F115" s="194"/>
      <c r="G115" s="194"/>
    </row>
    <row r="116" spans="6:7" ht="20.100000000000001" customHeight="1" x14ac:dyDescent="0.25">
      <c r="F116" s="194"/>
      <c r="G116" s="194"/>
    </row>
    <row r="117" spans="6:7" ht="20.100000000000001" customHeight="1" x14ac:dyDescent="0.25">
      <c r="F117" s="194"/>
      <c r="G117" s="194"/>
    </row>
    <row r="118" spans="6:7" ht="20.100000000000001" customHeight="1" x14ac:dyDescent="0.25">
      <c r="F118" s="194"/>
      <c r="G118" s="194"/>
    </row>
    <row r="119" spans="6:7" ht="20.100000000000001" customHeight="1" x14ac:dyDescent="0.25">
      <c r="F119" s="194"/>
      <c r="G119" s="194"/>
    </row>
    <row r="120" spans="6:7" ht="20.100000000000001" customHeight="1" x14ac:dyDescent="0.25">
      <c r="F120" s="194"/>
      <c r="G120" s="194"/>
    </row>
    <row r="121" spans="6:7" ht="20.100000000000001" customHeight="1" x14ac:dyDescent="0.25">
      <c r="F121" s="194"/>
      <c r="G121" s="194"/>
    </row>
    <row r="122" spans="6:7" ht="20.100000000000001" customHeight="1" x14ac:dyDescent="0.25">
      <c r="F122" s="194"/>
      <c r="G122" s="194"/>
    </row>
    <row r="123" spans="6:7" ht="20.100000000000001" customHeight="1" x14ac:dyDescent="0.25">
      <c r="F123" s="194"/>
      <c r="G123" s="194"/>
    </row>
    <row r="124" spans="6:7" ht="20.100000000000001" customHeight="1" x14ac:dyDescent="0.25">
      <c r="F124" s="194"/>
      <c r="G124" s="194"/>
    </row>
    <row r="125" spans="6:7" ht="20.100000000000001" customHeight="1" x14ac:dyDescent="0.25">
      <c r="F125" s="194"/>
      <c r="G125" s="194"/>
    </row>
    <row r="126" spans="6:7" ht="20.100000000000001" customHeight="1" x14ac:dyDescent="0.25">
      <c r="F126" s="194"/>
      <c r="G126" s="194"/>
    </row>
    <row r="127" spans="6:7" ht="20.100000000000001" customHeight="1" x14ac:dyDescent="0.25">
      <c r="F127" s="194"/>
      <c r="G127" s="194"/>
    </row>
    <row r="128" spans="6:7" ht="20.100000000000001" customHeight="1" x14ac:dyDescent="0.25">
      <c r="F128" s="194"/>
      <c r="G128" s="194"/>
    </row>
    <row r="129" spans="6:7" ht="20.100000000000001" customHeight="1" x14ac:dyDescent="0.25">
      <c r="F129" s="194"/>
      <c r="G129" s="194"/>
    </row>
    <row r="130" spans="6:7" ht="20.100000000000001" customHeight="1" x14ac:dyDescent="0.25">
      <c r="F130" s="194"/>
      <c r="G130" s="194"/>
    </row>
    <row r="131" spans="6:7" ht="20.100000000000001" customHeight="1" x14ac:dyDescent="0.25">
      <c r="F131" s="194"/>
      <c r="G131" s="194"/>
    </row>
    <row r="132" spans="6:7" ht="20.100000000000001" customHeight="1" x14ac:dyDescent="0.25">
      <c r="F132" s="194"/>
      <c r="G132" s="194"/>
    </row>
    <row r="133" spans="6:7" ht="20.100000000000001" customHeight="1" x14ac:dyDescent="0.25">
      <c r="F133" s="194"/>
      <c r="G133" s="194"/>
    </row>
    <row r="134" spans="6:7" ht="20.100000000000001" customHeight="1" x14ac:dyDescent="0.25">
      <c r="F134" s="194"/>
      <c r="G134" s="194"/>
    </row>
    <row r="135" spans="6:7" ht="20.100000000000001" customHeight="1" x14ac:dyDescent="0.25">
      <c r="F135" s="194"/>
      <c r="G135" s="194"/>
    </row>
    <row r="136" spans="6:7" ht="20.100000000000001" customHeight="1" x14ac:dyDescent="0.25">
      <c r="F136" s="194"/>
      <c r="G136" s="194"/>
    </row>
    <row r="137" spans="6:7" ht="20.100000000000001" customHeight="1" x14ac:dyDescent="0.25">
      <c r="F137" s="194"/>
      <c r="G137" s="194"/>
    </row>
    <row r="138" spans="6:7" ht="20.100000000000001" customHeight="1" x14ac:dyDescent="0.25">
      <c r="F138" s="194"/>
      <c r="G138" s="194"/>
    </row>
    <row r="139" spans="6:7" ht="20.100000000000001" customHeight="1" x14ac:dyDescent="0.25">
      <c r="F139" s="194"/>
      <c r="G139" s="194"/>
    </row>
    <row r="140" spans="6:7" ht="20.100000000000001" customHeight="1" x14ac:dyDescent="0.25">
      <c r="F140" s="194"/>
      <c r="G140" s="194"/>
    </row>
    <row r="141" spans="6:7" ht="20.100000000000001" customHeight="1" x14ac:dyDescent="0.25">
      <c r="F141" s="194"/>
      <c r="G141" s="194"/>
    </row>
    <row r="142" spans="6:7" ht="20.100000000000001" customHeight="1" x14ac:dyDescent="0.25">
      <c r="F142" s="194"/>
      <c r="G142" s="194"/>
    </row>
    <row r="143" spans="6:7" ht="20.100000000000001" customHeight="1" x14ac:dyDescent="0.25">
      <c r="F143" s="194"/>
      <c r="G143" s="194"/>
    </row>
    <row r="144" spans="6:7" ht="20.100000000000001" customHeight="1" x14ac:dyDescent="0.25">
      <c r="F144" s="194"/>
      <c r="G144" s="194"/>
    </row>
    <row r="145" spans="6:7" ht="20.100000000000001" customHeight="1" x14ac:dyDescent="0.25">
      <c r="F145" s="194"/>
      <c r="G145" s="194"/>
    </row>
    <row r="146" spans="6:7" ht="20.100000000000001" customHeight="1" x14ac:dyDescent="0.25">
      <c r="F146" s="194"/>
      <c r="G146" s="194"/>
    </row>
    <row r="147" spans="6:7" ht="20.100000000000001" customHeight="1" x14ac:dyDescent="0.25">
      <c r="F147" s="194"/>
      <c r="G147" s="194"/>
    </row>
    <row r="148" spans="6:7" ht="20.100000000000001" customHeight="1" x14ac:dyDescent="0.25">
      <c r="F148" s="194"/>
      <c r="G148" s="194"/>
    </row>
    <row r="149" spans="6:7" ht="20.100000000000001" customHeight="1" x14ac:dyDescent="0.25">
      <c r="F149" s="194"/>
      <c r="G149" s="194"/>
    </row>
    <row r="150" spans="6:7" ht="20.100000000000001" customHeight="1" x14ac:dyDescent="0.25">
      <c r="F150" s="194"/>
      <c r="G150" s="194"/>
    </row>
    <row r="151" spans="6:7" ht="20.100000000000001" customHeight="1" x14ac:dyDescent="0.25">
      <c r="F151" s="194"/>
      <c r="G151" s="194"/>
    </row>
    <row r="152" spans="6:7" ht="20.100000000000001" customHeight="1" x14ac:dyDescent="0.25">
      <c r="F152" s="194"/>
      <c r="G152" s="194"/>
    </row>
    <row r="153" spans="6:7" ht="20.100000000000001" customHeight="1" x14ac:dyDescent="0.25">
      <c r="F153" s="194"/>
      <c r="G153" s="194"/>
    </row>
    <row r="154" spans="6:7" ht="20.100000000000001" customHeight="1" x14ac:dyDescent="0.25">
      <c r="F154" s="194"/>
      <c r="G154" s="194"/>
    </row>
    <row r="155" spans="6:7" ht="20.100000000000001" customHeight="1" x14ac:dyDescent="0.25">
      <c r="F155" s="194"/>
      <c r="G155" s="194"/>
    </row>
    <row r="156" spans="6:7" ht="20.100000000000001" customHeight="1" x14ac:dyDescent="0.25">
      <c r="F156" s="194"/>
      <c r="G156" s="194"/>
    </row>
    <row r="157" spans="6:7" ht="20.100000000000001" customHeight="1" x14ac:dyDescent="0.25">
      <c r="F157" s="194"/>
      <c r="G157" s="194"/>
    </row>
    <row r="158" spans="6:7" ht="20.100000000000001" customHeight="1" x14ac:dyDescent="0.25">
      <c r="F158" s="194"/>
      <c r="G158" s="194"/>
    </row>
    <row r="159" spans="6:7" ht="20.100000000000001" customHeight="1" x14ac:dyDescent="0.25">
      <c r="F159" s="194"/>
      <c r="G159" s="194"/>
    </row>
    <row r="160" spans="6:7" ht="20.100000000000001" customHeight="1" x14ac:dyDescent="0.25">
      <c r="F160" s="194"/>
      <c r="G160" s="194"/>
    </row>
    <row r="161" spans="6:7" ht="20.100000000000001" customHeight="1" x14ac:dyDescent="0.25">
      <c r="F161" s="194"/>
      <c r="G161" s="194"/>
    </row>
    <row r="162" spans="6:7" ht="20.100000000000001" customHeight="1" x14ac:dyDescent="0.25">
      <c r="F162" s="194"/>
      <c r="G162" s="194"/>
    </row>
    <row r="163" spans="6:7" ht="20.100000000000001" customHeight="1" x14ac:dyDescent="0.25">
      <c r="F163" s="194"/>
      <c r="G163" s="194"/>
    </row>
    <row r="164" spans="6:7" ht="20.100000000000001" customHeight="1" x14ac:dyDescent="0.25">
      <c r="F164" s="194"/>
      <c r="G164" s="194"/>
    </row>
    <row r="165" spans="6:7" ht="20.100000000000001" customHeight="1" x14ac:dyDescent="0.25">
      <c r="F165" s="194"/>
      <c r="G165" s="194"/>
    </row>
    <row r="166" spans="6:7" ht="20.100000000000001" customHeight="1" x14ac:dyDescent="0.25">
      <c r="F166" s="194"/>
      <c r="G166" s="194"/>
    </row>
    <row r="167" spans="6:7" ht="20.100000000000001" customHeight="1" x14ac:dyDescent="0.25">
      <c r="F167" s="194"/>
      <c r="G167" s="194"/>
    </row>
    <row r="168" spans="6:7" ht="20.100000000000001" customHeight="1" x14ac:dyDescent="0.25">
      <c r="F168" s="194"/>
      <c r="G168" s="194"/>
    </row>
    <row r="169" spans="6:7" ht="20.100000000000001" customHeight="1" x14ac:dyDescent="0.25">
      <c r="F169" s="194"/>
      <c r="G169" s="194"/>
    </row>
    <row r="170" spans="6:7" ht="20.100000000000001" customHeight="1" x14ac:dyDescent="0.25">
      <c r="F170" s="194"/>
      <c r="G170" s="194"/>
    </row>
    <row r="171" spans="6:7" ht="20.100000000000001" customHeight="1" x14ac:dyDescent="0.25">
      <c r="F171" s="194"/>
      <c r="G171" s="194"/>
    </row>
    <row r="172" spans="6:7" ht="20.100000000000001" customHeight="1" x14ac:dyDescent="0.25">
      <c r="F172" s="194"/>
      <c r="G172" s="194"/>
    </row>
    <row r="173" spans="6:7" ht="20.100000000000001" customHeight="1" x14ac:dyDescent="0.25">
      <c r="F173" s="194"/>
      <c r="G173" s="194"/>
    </row>
    <row r="174" spans="6:7" ht="20.100000000000001" customHeight="1" x14ac:dyDescent="0.25">
      <c r="F174" s="194"/>
      <c r="G174" s="194"/>
    </row>
    <row r="175" spans="6:7" ht="20.100000000000001" customHeight="1" x14ac:dyDescent="0.25">
      <c r="F175" s="194"/>
      <c r="G175" s="194"/>
    </row>
    <row r="176" spans="6:7" ht="20.100000000000001" customHeight="1" x14ac:dyDescent="0.25">
      <c r="F176" s="194"/>
      <c r="G176" s="194"/>
    </row>
    <row r="177" spans="6:7" ht="20.100000000000001" customHeight="1" x14ac:dyDescent="0.25">
      <c r="F177" s="194"/>
      <c r="G177" s="194"/>
    </row>
    <row r="178" spans="6:7" ht="20.100000000000001" customHeight="1" x14ac:dyDescent="0.25">
      <c r="F178" s="194"/>
      <c r="G178" s="194"/>
    </row>
    <row r="179" spans="6:7" ht="20.100000000000001" customHeight="1" x14ac:dyDescent="0.25">
      <c r="F179" s="194"/>
      <c r="G179" s="194"/>
    </row>
    <row r="180" spans="6:7" ht="20.100000000000001" customHeight="1" x14ac:dyDescent="0.25">
      <c r="F180" s="194"/>
      <c r="G180" s="194"/>
    </row>
    <row r="181" spans="6:7" ht="20.100000000000001" customHeight="1" x14ac:dyDescent="0.25">
      <c r="F181" s="194"/>
      <c r="G181" s="194"/>
    </row>
    <row r="182" spans="6:7" ht="20.100000000000001" customHeight="1" x14ac:dyDescent="0.25">
      <c r="F182" s="194"/>
      <c r="G182" s="194"/>
    </row>
    <row r="183" spans="6:7" ht="20.100000000000001" customHeight="1" x14ac:dyDescent="0.25">
      <c r="F183" s="194"/>
      <c r="G183" s="194"/>
    </row>
    <row r="184" spans="6:7" ht="20.100000000000001" customHeight="1" x14ac:dyDescent="0.25">
      <c r="F184" s="194"/>
      <c r="G184" s="194"/>
    </row>
    <row r="185" spans="6:7" ht="20.100000000000001" customHeight="1" x14ac:dyDescent="0.25">
      <c r="F185" s="194"/>
      <c r="G185" s="194"/>
    </row>
    <row r="186" spans="6:7" ht="20.100000000000001" customHeight="1" x14ac:dyDescent="0.25">
      <c r="F186" s="194"/>
      <c r="G186" s="194"/>
    </row>
    <row r="187" spans="6:7" ht="20.100000000000001" customHeight="1" x14ac:dyDescent="0.25">
      <c r="F187" s="194"/>
      <c r="G187" s="194"/>
    </row>
    <row r="188" spans="6:7" ht="20.100000000000001" customHeight="1" x14ac:dyDescent="0.25">
      <c r="F188" s="194"/>
      <c r="G188" s="194"/>
    </row>
    <row r="189" spans="6:7" ht="20.100000000000001" customHeight="1" x14ac:dyDescent="0.25">
      <c r="F189" s="194"/>
      <c r="G189" s="194"/>
    </row>
    <row r="190" spans="6:7" ht="20.100000000000001" customHeight="1" x14ac:dyDescent="0.25">
      <c r="F190" s="194"/>
      <c r="G190" s="194"/>
    </row>
    <row r="191" spans="6:7" ht="20.100000000000001" customHeight="1" x14ac:dyDescent="0.25">
      <c r="F191" s="194"/>
      <c r="G191" s="194"/>
    </row>
    <row r="192" spans="6:7" ht="20.100000000000001" customHeight="1" x14ac:dyDescent="0.25">
      <c r="F192" s="194"/>
      <c r="G192" s="194"/>
    </row>
    <row r="193" spans="6:7" ht="20.100000000000001" customHeight="1" x14ac:dyDescent="0.25">
      <c r="F193" s="194"/>
      <c r="G193" s="194"/>
    </row>
    <row r="194" spans="6:7" ht="20.100000000000001" customHeight="1" x14ac:dyDescent="0.25">
      <c r="F194" s="194"/>
      <c r="G194" s="194"/>
    </row>
    <row r="195" spans="6:7" ht="20.100000000000001" customHeight="1" x14ac:dyDescent="0.25">
      <c r="F195" s="194"/>
      <c r="G195" s="194"/>
    </row>
    <row r="196" spans="6:7" ht="20.100000000000001" customHeight="1" x14ac:dyDescent="0.25">
      <c r="F196" s="194"/>
      <c r="G196" s="194"/>
    </row>
    <row r="197" spans="6:7" ht="20.100000000000001" customHeight="1" x14ac:dyDescent="0.25">
      <c r="F197" s="194"/>
      <c r="G197" s="194"/>
    </row>
    <row r="198" spans="6:7" ht="20.100000000000001" customHeight="1" x14ac:dyDescent="0.25">
      <c r="F198" s="194"/>
      <c r="G198" s="194"/>
    </row>
    <row r="199" spans="6:7" ht="20.100000000000001" customHeight="1" x14ac:dyDescent="0.25">
      <c r="F199" s="194"/>
      <c r="G199" s="194"/>
    </row>
    <row r="200" spans="6:7" ht="20.100000000000001" customHeight="1" x14ac:dyDescent="0.25">
      <c r="F200" s="194"/>
      <c r="G200" s="194"/>
    </row>
    <row r="201" spans="6:7" ht="20.100000000000001" customHeight="1" x14ac:dyDescent="0.25">
      <c r="F201" s="194"/>
      <c r="G201" s="194"/>
    </row>
    <row r="202" spans="6:7" ht="20.100000000000001" customHeight="1" x14ac:dyDescent="0.25">
      <c r="F202" s="194"/>
      <c r="G202" s="194"/>
    </row>
    <row r="203" spans="6:7" ht="20.100000000000001" customHeight="1" x14ac:dyDescent="0.25">
      <c r="F203" s="194"/>
      <c r="G203" s="194"/>
    </row>
    <row r="204" spans="6:7" ht="20.100000000000001" customHeight="1" x14ac:dyDescent="0.25">
      <c r="F204" s="194"/>
      <c r="G204" s="194"/>
    </row>
    <row r="205" spans="6:7" ht="20.100000000000001" customHeight="1" x14ac:dyDescent="0.25">
      <c r="F205" s="194"/>
      <c r="G205" s="194"/>
    </row>
    <row r="206" spans="6:7" ht="20.100000000000001" customHeight="1" x14ac:dyDescent="0.25">
      <c r="F206" s="194"/>
      <c r="G206" s="194"/>
    </row>
    <row r="207" spans="6:7" ht="20.100000000000001" customHeight="1" x14ac:dyDescent="0.25">
      <c r="F207" s="194"/>
      <c r="G207" s="194"/>
    </row>
    <row r="208" spans="6:7" ht="20.100000000000001" customHeight="1" x14ac:dyDescent="0.25">
      <c r="F208" s="194"/>
      <c r="G208" s="194"/>
    </row>
    <row r="209" spans="6:7" ht="20.100000000000001" customHeight="1" x14ac:dyDescent="0.25">
      <c r="F209" s="194"/>
      <c r="G209" s="194"/>
    </row>
    <row r="210" spans="6:7" ht="20.100000000000001" customHeight="1" x14ac:dyDescent="0.25">
      <c r="F210" s="194"/>
      <c r="G210" s="194"/>
    </row>
    <row r="211" spans="6:7" ht="20.100000000000001" customHeight="1" x14ac:dyDescent="0.25">
      <c r="F211" s="194"/>
      <c r="G211" s="194"/>
    </row>
    <row r="212" spans="6:7" ht="20.100000000000001" customHeight="1" x14ac:dyDescent="0.25">
      <c r="F212" s="194"/>
      <c r="G212" s="194"/>
    </row>
    <row r="213" spans="6:7" ht="20.100000000000001" customHeight="1" x14ac:dyDescent="0.25">
      <c r="F213" s="194"/>
      <c r="G213" s="194"/>
    </row>
    <row r="214" spans="6:7" ht="20.100000000000001" customHeight="1" x14ac:dyDescent="0.25">
      <c r="F214" s="194"/>
      <c r="G214" s="194"/>
    </row>
    <row r="215" spans="6:7" ht="20.100000000000001" customHeight="1" x14ac:dyDescent="0.25">
      <c r="F215" s="194"/>
      <c r="G215" s="194"/>
    </row>
    <row r="216" spans="6:7" ht="20.100000000000001" customHeight="1" x14ac:dyDescent="0.25">
      <c r="F216" s="194"/>
      <c r="G216" s="194"/>
    </row>
    <row r="217" spans="6:7" ht="20.100000000000001" customHeight="1" x14ac:dyDescent="0.25">
      <c r="F217" s="194"/>
      <c r="G217" s="194"/>
    </row>
  </sheetData>
  <sheetProtection algorithmName="SHA-512" hashValue="BUtGrqB30AktQgWp2WqlZZduyTfR8R7GTXOTK+t4PuzDX7ZnDd+SqfeLdYfFECdKB7KBMPbg2J/6ozCO/IAVmQ==" saltValue="qJl0nYDcw0OU1Lx95uAe8w==" spinCount="100000" sheet="1" selectLockedCells="1"/>
  <mergeCells count="9">
    <mergeCell ref="A35:A36"/>
    <mergeCell ref="B35:B36"/>
    <mergeCell ref="C35:C36"/>
    <mergeCell ref="B1:B2"/>
    <mergeCell ref="C1:C2"/>
    <mergeCell ref="A1:A2"/>
    <mergeCell ref="A19:A20"/>
    <mergeCell ref="B19:B20"/>
    <mergeCell ref="C19:C20"/>
  </mergeCells>
  <hyperlinks>
    <hyperlink ref="F46" location="'Welcome Page'!A1" display="Welcome Page" xr:uid="{00000000-0004-0000-0400-000000000000}"/>
  </hyperlinks>
  <pageMargins left="0.7" right="0.7" top="0.75" bottom="0.75" header="0.3" footer="0.3"/>
  <pageSetup scale="88" orientation="portrait" r:id="rId1"/>
  <ignoredErrors>
    <ignoredError sqref="G15:G45 G3:G4 G7:G13 G5" unlockedFormula="1"/>
    <ignoredError sqref="A4:A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_SCRIPT_05"/>
  <dimension ref="A1:G27"/>
  <sheetViews>
    <sheetView showGridLines="0" zoomScaleNormal="100" workbookViewId="0">
      <selection activeCell="F22" sqref="F22"/>
    </sheetView>
  </sheetViews>
  <sheetFormatPr defaultColWidth="11.44140625" defaultRowHeight="20.100000000000001" customHeight="1" x14ac:dyDescent="0.25"/>
  <cols>
    <col min="1" max="1" width="7" style="163" bestFit="1" customWidth="1"/>
    <col min="2" max="2" width="47.88671875" style="163" bestFit="1" customWidth="1"/>
    <col min="3" max="3" width="41.44140625" style="163" bestFit="1" customWidth="1"/>
    <col min="4" max="4" width="5.6640625" style="3" customWidth="1"/>
    <col min="5" max="5" width="11.6640625" style="163" bestFit="1" customWidth="1"/>
    <col min="6" max="6" width="14.33203125" style="194" bestFit="1" customWidth="1"/>
    <col min="7" max="7" width="14.33203125" style="194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622" t="s">
        <v>101</v>
      </c>
      <c r="B1" s="617" t="s">
        <v>102</v>
      </c>
      <c r="C1" s="617" t="s">
        <v>103</v>
      </c>
      <c r="D1" s="618" t="s">
        <v>2</v>
      </c>
      <c r="E1" s="617" t="s">
        <v>99</v>
      </c>
      <c r="F1" s="269" t="s">
        <v>56</v>
      </c>
      <c r="G1" s="269" t="s">
        <v>1462</v>
      </c>
    </row>
    <row r="2" spans="1:7" ht="15" customHeight="1" x14ac:dyDescent="0.25">
      <c r="A2" s="636"/>
      <c r="B2" s="617"/>
      <c r="C2" s="617"/>
      <c r="D2" s="618"/>
      <c r="E2" s="617"/>
      <c r="F2" s="270" t="s">
        <v>55</v>
      </c>
      <c r="G2" s="270"/>
    </row>
    <row r="3" spans="1:7" ht="20.100000000000001" customHeight="1" x14ac:dyDescent="0.25">
      <c r="A3" s="173">
        <v>4222</v>
      </c>
      <c r="B3" s="206" t="s">
        <v>33</v>
      </c>
      <c r="C3" s="209" t="s">
        <v>34</v>
      </c>
      <c r="D3" s="2"/>
      <c r="E3" s="217" t="s">
        <v>1222</v>
      </c>
      <c r="F3" s="271">
        <v>21</v>
      </c>
      <c r="G3" s="271">
        <f>F3*D3</f>
        <v>0</v>
      </c>
    </row>
    <row r="4" spans="1:7" ht="20.100000000000001" customHeight="1" x14ac:dyDescent="0.25">
      <c r="A4" s="265">
        <v>4221</v>
      </c>
      <c r="B4" s="199" t="s">
        <v>213</v>
      </c>
      <c r="C4" s="199" t="s">
        <v>214</v>
      </c>
      <c r="D4" s="9"/>
      <c r="E4" s="259" t="s">
        <v>1102</v>
      </c>
      <c r="F4" s="221">
        <v>59.9</v>
      </c>
      <c r="G4" s="221">
        <f t="shared" ref="G4:G20" si="0">F4*D4</f>
        <v>0</v>
      </c>
    </row>
    <row r="5" spans="1:7" ht="20.100000000000001" customHeight="1" x14ac:dyDescent="0.25">
      <c r="A5" s="173">
        <v>4027</v>
      </c>
      <c r="B5" s="154" t="s">
        <v>1006</v>
      </c>
      <c r="C5" s="154" t="s">
        <v>104</v>
      </c>
      <c r="D5" s="2"/>
      <c r="E5" s="217" t="s">
        <v>1102</v>
      </c>
      <c r="F5" s="258">
        <v>59.9</v>
      </c>
      <c r="G5" s="258">
        <f t="shared" si="0"/>
        <v>0</v>
      </c>
    </row>
    <row r="6" spans="1:7" ht="20.100000000000001" customHeight="1" x14ac:dyDescent="0.25">
      <c r="A6" s="173">
        <v>4056</v>
      </c>
      <c r="B6" s="154" t="s">
        <v>817</v>
      </c>
      <c r="C6" s="154" t="s">
        <v>105</v>
      </c>
      <c r="D6" s="2"/>
      <c r="E6" s="217" t="s">
        <v>1102</v>
      </c>
      <c r="F6" s="258">
        <v>59.9</v>
      </c>
      <c r="G6" s="258">
        <f t="shared" si="0"/>
        <v>0</v>
      </c>
    </row>
    <row r="7" spans="1:7" ht="20.100000000000001" customHeight="1" x14ac:dyDescent="0.25">
      <c r="A7" s="622" t="s">
        <v>101</v>
      </c>
      <c r="B7" s="617" t="s">
        <v>106</v>
      </c>
      <c r="C7" s="617" t="s">
        <v>734</v>
      </c>
      <c r="D7" s="618" t="s">
        <v>2</v>
      </c>
      <c r="E7" s="617" t="s">
        <v>99</v>
      </c>
      <c r="F7" s="269" t="s">
        <v>56</v>
      </c>
      <c r="G7" s="269"/>
    </row>
    <row r="8" spans="1:7" ht="20.100000000000001" customHeight="1" x14ac:dyDescent="0.25">
      <c r="A8" s="636"/>
      <c r="B8" s="617"/>
      <c r="C8" s="617"/>
      <c r="D8" s="618"/>
      <c r="E8" s="617"/>
      <c r="F8" s="270" t="s">
        <v>55</v>
      </c>
      <c r="G8" s="270"/>
    </row>
    <row r="9" spans="1:7" ht="20.100000000000001" customHeight="1" x14ac:dyDescent="0.25">
      <c r="A9" s="173">
        <v>4223</v>
      </c>
      <c r="B9" s="206" t="s">
        <v>1245</v>
      </c>
      <c r="C9" s="154" t="s">
        <v>858</v>
      </c>
      <c r="D9" s="2"/>
      <c r="E9" s="217" t="s">
        <v>1103</v>
      </c>
      <c r="F9" s="271">
        <v>75</v>
      </c>
      <c r="G9" s="271">
        <f t="shared" si="0"/>
        <v>0</v>
      </c>
    </row>
    <row r="10" spans="1:7" ht="20.100000000000001" customHeight="1" x14ac:dyDescent="0.25">
      <c r="A10" s="622" t="s">
        <v>101</v>
      </c>
      <c r="B10" s="622" t="s">
        <v>281</v>
      </c>
      <c r="C10" s="622" t="s">
        <v>281</v>
      </c>
      <c r="D10" s="618" t="s">
        <v>2</v>
      </c>
      <c r="E10" s="617" t="s">
        <v>99</v>
      </c>
      <c r="F10" s="269" t="s">
        <v>56</v>
      </c>
      <c r="G10" s="269"/>
    </row>
    <row r="11" spans="1:7" ht="20.100000000000001" customHeight="1" x14ac:dyDescent="0.25">
      <c r="A11" s="636"/>
      <c r="B11" s="636"/>
      <c r="C11" s="636"/>
      <c r="D11" s="618"/>
      <c r="E11" s="617"/>
      <c r="F11" s="270" t="s">
        <v>55</v>
      </c>
      <c r="G11" s="270"/>
    </row>
    <row r="12" spans="1:7" ht="20.100000000000001" customHeight="1" x14ac:dyDescent="0.25">
      <c r="A12" s="173">
        <v>4405</v>
      </c>
      <c r="B12" s="154" t="s">
        <v>1246</v>
      </c>
      <c r="C12" s="154" t="s">
        <v>1246</v>
      </c>
      <c r="D12" s="2"/>
      <c r="E12" s="173" t="s">
        <v>1130</v>
      </c>
      <c r="F12" s="272">
        <v>73.900000000000006</v>
      </c>
      <c r="G12" s="272">
        <f t="shared" si="0"/>
        <v>0</v>
      </c>
    </row>
    <row r="13" spans="1:7" ht="20.100000000000001" customHeight="1" x14ac:dyDescent="0.25">
      <c r="A13" s="173">
        <v>4545</v>
      </c>
      <c r="B13" s="154" t="s">
        <v>1007</v>
      </c>
      <c r="C13" s="154" t="s">
        <v>1007</v>
      </c>
      <c r="D13" s="1"/>
      <c r="E13" s="173" t="s">
        <v>1121</v>
      </c>
      <c r="F13" s="271">
        <v>42.9</v>
      </c>
      <c r="G13" s="271">
        <f t="shared" si="0"/>
        <v>0</v>
      </c>
    </row>
    <row r="14" spans="1:7" ht="20.100000000000001" customHeight="1" x14ac:dyDescent="0.25">
      <c r="A14" s="173">
        <v>4369</v>
      </c>
      <c r="B14" s="206" t="s">
        <v>468</v>
      </c>
      <c r="C14" s="209" t="s">
        <v>469</v>
      </c>
      <c r="D14" s="2"/>
      <c r="E14" s="173" t="s">
        <v>859</v>
      </c>
      <c r="F14" s="271">
        <v>16.3</v>
      </c>
      <c r="G14" s="271">
        <f t="shared" si="0"/>
        <v>0</v>
      </c>
    </row>
    <row r="15" spans="1:7" ht="20.100000000000001" customHeight="1" x14ac:dyDescent="0.25">
      <c r="A15" s="622" t="s">
        <v>101</v>
      </c>
      <c r="B15" s="637" t="s">
        <v>1247</v>
      </c>
      <c r="C15" s="637" t="s">
        <v>1248</v>
      </c>
      <c r="D15" s="618" t="s">
        <v>2</v>
      </c>
      <c r="E15" s="617" t="s">
        <v>754</v>
      </c>
      <c r="F15" s="269" t="s">
        <v>56</v>
      </c>
      <c r="G15" s="269"/>
    </row>
    <row r="16" spans="1:7" ht="20.100000000000001" customHeight="1" x14ac:dyDescent="0.25">
      <c r="A16" s="636"/>
      <c r="B16" s="638"/>
      <c r="C16" s="638"/>
      <c r="D16" s="618"/>
      <c r="E16" s="617"/>
      <c r="F16" s="270" t="s">
        <v>55</v>
      </c>
      <c r="G16" s="270"/>
    </row>
    <row r="17" spans="1:7" ht="20.100000000000001" customHeight="1" x14ac:dyDescent="0.25">
      <c r="A17" s="173">
        <v>4053</v>
      </c>
      <c r="B17" s="154" t="s">
        <v>755</v>
      </c>
      <c r="C17" s="154" t="s">
        <v>759</v>
      </c>
      <c r="D17" s="2"/>
      <c r="E17" s="173" t="s">
        <v>860</v>
      </c>
      <c r="F17" s="272">
        <v>42</v>
      </c>
      <c r="G17" s="272">
        <f t="shared" si="0"/>
        <v>0</v>
      </c>
    </row>
    <row r="18" spans="1:7" ht="20.100000000000001" customHeight="1" x14ac:dyDescent="0.25">
      <c r="A18" s="173">
        <v>4039</v>
      </c>
      <c r="B18" s="154" t="s">
        <v>756</v>
      </c>
      <c r="C18" s="154" t="s">
        <v>861</v>
      </c>
      <c r="D18" s="1"/>
      <c r="E18" s="173" t="s">
        <v>860</v>
      </c>
      <c r="F18" s="271">
        <v>55</v>
      </c>
      <c r="G18" s="271">
        <f t="shared" si="0"/>
        <v>0</v>
      </c>
    </row>
    <row r="19" spans="1:7" ht="20.100000000000001" customHeight="1" x14ac:dyDescent="0.25">
      <c r="A19" s="173">
        <v>4047</v>
      </c>
      <c r="B19" s="154" t="s">
        <v>757</v>
      </c>
      <c r="C19" s="154" t="s">
        <v>758</v>
      </c>
      <c r="D19" s="1"/>
      <c r="E19" s="173" t="s">
        <v>1008</v>
      </c>
      <c r="F19" s="271">
        <v>40</v>
      </c>
      <c r="G19" s="271">
        <f t="shared" si="0"/>
        <v>0</v>
      </c>
    </row>
    <row r="20" spans="1:7" ht="20.100000000000001" customHeight="1" x14ac:dyDescent="0.25">
      <c r="A20" s="173">
        <v>4049</v>
      </c>
      <c r="B20" s="206" t="s">
        <v>862</v>
      </c>
      <c r="C20" s="209" t="s">
        <v>863</v>
      </c>
      <c r="D20" s="2"/>
      <c r="E20" s="173" t="s">
        <v>306</v>
      </c>
      <c r="F20" s="271">
        <v>2.5</v>
      </c>
      <c r="G20" s="271">
        <f t="shared" si="0"/>
        <v>0</v>
      </c>
    </row>
    <row r="21" spans="1:7" ht="20.100000000000001" customHeight="1" thickBot="1" x14ac:dyDescent="0.3">
      <c r="B21" s="266"/>
      <c r="C21" s="267"/>
      <c r="F21" s="273"/>
      <c r="G21" s="273"/>
    </row>
    <row r="22" spans="1:7" ht="20.100000000000001" customHeight="1" thickBot="1" x14ac:dyDescent="0.3">
      <c r="F22" s="65" t="s">
        <v>670</v>
      </c>
      <c r="G22" s="226">
        <f>SUM(G3:G20)</f>
        <v>0</v>
      </c>
    </row>
    <row r="27" spans="1:7" ht="20.100000000000001" customHeight="1" x14ac:dyDescent="0.25">
      <c r="C27" s="268"/>
    </row>
  </sheetData>
  <sheetProtection algorithmName="SHA-512" hashValue="ofyj4txW2UCtdP4r2D/yqrluqCTY8tc7ODNR6Rwb3Y0jcyriSGyD71zWfxALZx2Sd8k1nSnjopyGs/oCtGdyjA==" saltValue="VJPMFoExF0ad6J00Z2ZViQ==" spinCount="100000" sheet="1" selectLockedCells="1"/>
  <mergeCells count="20">
    <mergeCell ref="A15:A16"/>
    <mergeCell ref="B15:B16"/>
    <mergeCell ref="C15:C16"/>
    <mergeCell ref="D15:D16"/>
    <mergeCell ref="E15:E16"/>
    <mergeCell ref="A1:A2"/>
    <mergeCell ref="B1:B2"/>
    <mergeCell ref="E10:E11"/>
    <mergeCell ref="B7:B8"/>
    <mergeCell ref="C7:C8"/>
    <mergeCell ref="D1:D2"/>
    <mergeCell ref="E1:E2"/>
    <mergeCell ref="D7:D8"/>
    <mergeCell ref="E7:E8"/>
    <mergeCell ref="C1:C2"/>
    <mergeCell ref="A10:A11"/>
    <mergeCell ref="B10:B11"/>
    <mergeCell ref="C10:C11"/>
    <mergeCell ref="D10:D11"/>
    <mergeCell ref="A7:A8"/>
  </mergeCells>
  <hyperlinks>
    <hyperlink ref="F22" location="'Welcome Page'!A1" display="Welcome Page" xr:uid="{00000000-0004-0000-0500-000000000000}"/>
  </hyperlinks>
  <pageMargins left="0.7" right="0.7" top="0.75" bottom="0.75" header="0.3" footer="0.3"/>
  <pageSetup scale="72" fitToWidth="0" fitToHeight="0" orientation="portrait" r:id="rId1"/>
  <ignoredErrors>
    <ignoredError sqref="G3:G20 G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_SCRIPT_06"/>
  <dimension ref="A1:G64"/>
  <sheetViews>
    <sheetView showGridLines="0" topLeftCell="A49" zoomScaleNormal="100" workbookViewId="0">
      <selection activeCell="F63" sqref="F63"/>
    </sheetView>
  </sheetViews>
  <sheetFormatPr defaultColWidth="11.44140625" defaultRowHeight="20.100000000000001" customHeight="1" x14ac:dyDescent="0.25"/>
  <cols>
    <col min="1" max="1" width="5.88671875" style="163" bestFit="1" customWidth="1"/>
    <col min="2" max="2" width="26.5546875" style="163" bestFit="1" customWidth="1"/>
    <col min="3" max="3" width="23.6640625" style="163" bestFit="1" customWidth="1"/>
    <col min="4" max="4" width="5.6640625" style="3" customWidth="1"/>
    <col min="5" max="5" width="7" style="163" bestFit="1" customWidth="1"/>
    <col min="6" max="6" width="14.33203125" style="289" bestFit="1" customWidth="1"/>
    <col min="7" max="7" width="14.33203125" style="289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622" t="s">
        <v>101</v>
      </c>
      <c r="B1" s="617" t="s">
        <v>122</v>
      </c>
      <c r="C1" s="617" t="s">
        <v>122</v>
      </c>
      <c r="D1" s="87" t="s">
        <v>986</v>
      </c>
      <c r="E1" s="205"/>
      <c r="F1" s="164" t="s">
        <v>56</v>
      </c>
      <c r="G1" s="164" t="s">
        <v>1462</v>
      </c>
    </row>
    <row r="2" spans="1:7" ht="20.100000000000001" customHeight="1" x14ac:dyDescent="0.25">
      <c r="A2" s="636"/>
      <c r="B2" s="617"/>
      <c r="C2" s="617"/>
      <c r="D2" s="88" t="s">
        <v>2</v>
      </c>
      <c r="E2" s="280" t="s">
        <v>988</v>
      </c>
      <c r="F2" s="166" t="s">
        <v>55</v>
      </c>
      <c r="G2" s="166"/>
    </row>
    <row r="3" spans="1:7" ht="20.100000000000001" customHeight="1" x14ac:dyDescent="0.25">
      <c r="A3" s="173">
        <v>7163</v>
      </c>
      <c r="B3" s="209" t="s">
        <v>864</v>
      </c>
      <c r="C3" s="209" t="s">
        <v>864</v>
      </c>
      <c r="D3" s="2"/>
      <c r="E3" s="173" t="s">
        <v>1120</v>
      </c>
      <c r="F3" s="281">
        <v>6.9</v>
      </c>
      <c r="G3" s="281">
        <f>F3*D3</f>
        <v>0</v>
      </c>
    </row>
    <row r="4" spans="1:7" ht="20.100000000000001" customHeight="1" x14ac:dyDescent="0.25">
      <c r="A4" s="173">
        <v>7201</v>
      </c>
      <c r="B4" s="209" t="s">
        <v>311</v>
      </c>
      <c r="C4" s="158" t="s">
        <v>312</v>
      </c>
      <c r="D4" s="2"/>
      <c r="E4" s="173" t="s">
        <v>1249</v>
      </c>
      <c r="F4" s="281">
        <v>3.2</v>
      </c>
      <c r="G4" s="281">
        <f t="shared" ref="G4:G61" si="0">F4*D4</f>
        <v>0</v>
      </c>
    </row>
    <row r="5" spans="1:7" ht="20.100000000000001" customHeight="1" x14ac:dyDescent="0.25">
      <c r="A5" s="173">
        <v>4494</v>
      </c>
      <c r="B5" s="209" t="s">
        <v>810</v>
      </c>
      <c r="C5" s="158" t="s">
        <v>1260</v>
      </c>
      <c r="D5" s="2"/>
      <c r="E5" s="173" t="s">
        <v>1136</v>
      </c>
      <c r="F5" s="281">
        <v>6.2</v>
      </c>
      <c r="G5" s="281">
        <f t="shared" si="0"/>
        <v>0</v>
      </c>
    </row>
    <row r="6" spans="1:7" ht="20.100000000000001" customHeight="1" x14ac:dyDescent="0.25">
      <c r="A6" s="173">
        <v>4062</v>
      </c>
      <c r="B6" s="209" t="s">
        <v>185</v>
      </c>
      <c r="C6" s="209" t="s">
        <v>130</v>
      </c>
      <c r="D6" s="2"/>
      <c r="E6" s="173" t="s">
        <v>1250</v>
      </c>
      <c r="F6" s="281">
        <v>9.9</v>
      </c>
      <c r="G6" s="281">
        <f t="shared" si="0"/>
        <v>0</v>
      </c>
    </row>
    <row r="7" spans="1:7" ht="20.100000000000001" customHeight="1" x14ac:dyDescent="0.25">
      <c r="A7" s="274">
        <v>3001</v>
      </c>
      <c r="B7" s="242" t="s">
        <v>805</v>
      </c>
      <c r="C7" s="242" t="s">
        <v>802</v>
      </c>
      <c r="D7" s="62"/>
      <c r="E7" s="282" t="s">
        <v>1251</v>
      </c>
      <c r="F7" s="283">
        <v>9.9</v>
      </c>
      <c r="G7" s="283">
        <f t="shared" si="0"/>
        <v>0</v>
      </c>
    </row>
    <row r="8" spans="1:7" ht="20.100000000000001" customHeight="1" x14ac:dyDescent="0.25">
      <c r="A8" s="274">
        <v>3005</v>
      </c>
      <c r="B8" s="242" t="s">
        <v>804</v>
      </c>
      <c r="C8" s="242" t="s">
        <v>803</v>
      </c>
      <c r="D8" s="62"/>
      <c r="E8" s="282" t="s">
        <v>1251</v>
      </c>
      <c r="F8" s="283">
        <v>9.9</v>
      </c>
      <c r="G8" s="283">
        <f t="shared" si="0"/>
        <v>0</v>
      </c>
    </row>
    <row r="9" spans="1:7" ht="20.100000000000001" customHeight="1" x14ac:dyDescent="0.25">
      <c r="A9" s="622" t="s">
        <v>101</v>
      </c>
      <c r="B9" s="617" t="s">
        <v>123</v>
      </c>
      <c r="C9" s="617" t="s">
        <v>125</v>
      </c>
      <c r="D9" s="87" t="s">
        <v>986</v>
      </c>
      <c r="E9" s="205" t="s">
        <v>987</v>
      </c>
      <c r="F9" s="164" t="s">
        <v>56</v>
      </c>
      <c r="G9" s="164"/>
    </row>
    <row r="10" spans="1:7" ht="20.100000000000001" customHeight="1" x14ac:dyDescent="0.25">
      <c r="A10" s="636"/>
      <c r="B10" s="617"/>
      <c r="C10" s="617"/>
      <c r="D10" s="88" t="s">
        <v>2</v>
      </c>
      <c r="E10" s="280" t="s">
        <v>988</v>
      </c>
      <c r="F10" s="245" t="s">
        <v>55</v>
      </c>
      <c r="G10" s="245"/>
    </row>
    <row r="11" spans="1:7" ht="20.100000000000001" customHeight="1" x14ac:dyDescent="0.25">
      <c r="A11" s="173">
        <v>4312</v>
      </c>
      <c r="B11" s="209" t="s">
        <v>368</v>
      </c>
      <c r="C11" s="209" t="s">
        <v>369</v>
      </c>
      <c r="D11" s="2"/>
      <c r="E11" s="173" t="s">
        <v>1115</v>
      </c>
      <c r="F11" s="281">
        <v>2.2000000000000002</v>
      </c>
      <c r="G11" s="281">
        <f t="shared" si="0"/>
        <v>0</v>
      </c>
    </row>
    <row r="12" spans="1:7" ht="20.100000000000001" customHeight="1" x14ac:dyDescent="0.25">
      <c r="A12" s="173">
        <v>4131</v>
      </c>
      <c r="B12" s="209" t="s">
        <v>187</v>
      </c>
      <c r="C12" s="209" t="s">
        <v>188</v>
      </c>
      <c r="D12" s="2"/>
      <c r="E12" s="173" t="s">
        <v>1252</v>
      </c>
      <c r="F12" s="281">
        <v>18.899999999999999</v>
      </c>
      <c r="G12" s="281">
        <f t="shared" si="0"/>
        <v>0</v>
      </c>
    </row>
    <row r="13" spans="1:7" ht="20.100000000000001" customHeight="1" x14ac:dyDescent="0.25">
      <c r="A13" s="173">
        <v>4312</v>
      </c>
      <c r="B13" s="209" t="s">
        <v>1009</v>
      </c>
      <c r="C13" s="209" t="s">
        <v>370</v>
      </c>
      <c r="D13" s="2"/>
      <c r="E13" s="173" t="s">
        <v>1115</v>
      </c>
      <c r="F13" s="281">
        <v>2.2000000000000002</v>
      </c>
      <c r="G13" s="281">
        <f t="shared" si="0"/>
        <v>0</v>
      </c>
    </row>
    <row r="14" spans="1:7" ht="20.100000000000001" customHeight="1" x14ac:dyDescent="0.25">
      <c r="A14" s="622" t="s">
        <v>101</v>
      </c>
      <c r="B14" s="617" t="s">
        <v>283</v>
      </c>
      <c r="C14" s="617" t="s">
        <v>284</v>
      </c>
      <c r="D14" s="87" t="s">
        <v>986</v>
      </c>
      <c r="E14" s="205" t="s">
        <v>987</v>
      </c>
      <c r="F14" s="164" t="s">
        <v>56</v>
      </c>
      <c r="G14" s="164"/>
    </row>
    <row r="15" spans="1:7" ht="20.100000000000001" customHeight="1" x14ac:dyDescent="0.25">
      <c r="A15" s="636"/>
      <c r="B15" s="617"/>
      <c r="C15" s="617"/>
      <c r="D15" s="128" t="s">
        <v>2</v>
      </c>
      <c r="E15" s="284" t="s">
        <v>988</v>
      </c>
      <c r="F15" s="166" t="s">
        <v>55</v>
      </c>
      <c r="G15" s="166"/>
    </row>
    <row r="16" spans="1:7" ht="20.100000000000001" customHeight="1" x14ac:dyDescent="0.25">
      <c r="A16" s="173">
        <v>4513</v>
      </c>
      <c r="B16" s="275" t="s">
        <v>699</v>
      </c>
      <c r="C16" s="276" t="s">
        <v>696</v>
      </c>
      <c r="D16" s="51"/>
      <c r="E16" s="285" t="s">
        <v>1102</v>
      </c>
      <c r="F16" s="225">
        <v>3.5</v>
      </c>
      <c r="G16" s="225">
        <f t="shared" si="0"/>
        <v>0</v>
      </c>
    </row>
    <row r="17" spans="1:7" ht="20.100000000000001" customHeight="1" x14ac:dyDescent="0.25">
      <c r="A17" s="173">
        <v>4513</v>
      </c>
      <c r="B17" s="154" t="s">
        <v>472</v>
      </c>
      <c r="C17" s="154" t="s">
        <v>471</v>
      </c>
      <c r="D17" s="2"/>
      <c r="E17" s="173" t="s">
        <v>1102</v>
      </c>
      <c r="F17" s="225">
        <v>3.5</v>
      </c>
      <c r="G17" s="225">
        <f t="shared" si="0"/>
        <v>0</v>
      </c>
    </row>
    <row r="18" spans="1:7" ht="20.100000000000001" customHeight="1" x14ac:dyDescent="0.25">
      <c r="A18" s="622" t="s">
        <v>101</v>
      </c>
      <c r="B18" s="617" t="s">
        <v>189</v>
      </c>
      <c r="C18" s="617" t="s">
        <v>190</v>
      </c>
      <c r="D18" s="87" t="s">
        <v>986</v>
      </c>
      <c r="E18" s="205" t="s">
        <v>987</v>
      </c>
      <c r="F18" s="164" t="s">
        <v>56</v>
      </c>
      <c r="G18" s="164"/>
    </row>
    <row r="19" spans="1:7" ht="20.100000000000001" customHeight="1" x14ac:dyDescent="0.25">
      <c r="A19" s="636"/>
      <c r="B19" s="617"/>
      <c r="C19" s="617"/>
      <c r="D19" s="88" t="s">
        <v>2</v>
      </c>
      <c r="E19" s="280" t="s">
        <v>988</v>
      </c>
      <c r="F19" s="166" t="s">
        <v>55</v>
      </c>
      <c r="G19" s="166"/>
    </row>
    <row r="20" spans="1:7" s="4" customFormat="1" ht="20.100000000000001" customHeight="1" x14ac:dyDescent="0.25">
      <c r="A20" s="265">
        <v>4066</v>
      </c>
      <c r="B20" s="211" t="s">
        <v>1010</v>
      </c>
      <c r="C20" s="211" t="s">
        <v>1011</v>
      </c>
      <c r="D20" s="9"/>
      <c r="E20" s="277" t="s">
        <v>1100</v>
      </c>
      <c r="F20" s="281">
        <v>25.9</v>
      </c>
      <c r="G20" s="281">
        <f t="shared" si="0"/>
        <v>0</v>
      </c>
    </row>
    <row r="21" spans="1:7" s="4" customFormat="1" ht="20.100000000000001" customHeight="1" x14ac:dyDescent="0.25">
      <c r="A21" s="265">
        <v>4064</v>
      </c>
      <c r="B21" s="211" t="s">
        <v>88</v>
      </c>
      <c r="C21" s="211" t="s">
        <v>1012</v>
      </c>
      <c r="D21" s="9"/>
      <c r="E21" s="277" t="s">
        <v>1100</v>
      </c>
      <c r="F21" s="281">
        <v>37.200000000000003</v>
      </c>
      <c r="G21" s="281">
        <f t="shared" si="0"/>
        <v>0</v>
      </c>
    </row>
    <row r="22" spans="1:7" s="4" customFormat="1" ht="20.100000000000001" customHeight="1" x14ac:dyDescent="0.25">
      <c r="A22" s="265">
        <v>4065</v>
      </c>
      <c r="B22" s="211" t="s">
        <v>87</v>
      </c>
      <c r="C22" s="211" t="s">
        <v>1013</v>
      </c>
      <c r="D22" s="9"/>
      <c r="E22" s="277" t="s">
        <v>1100</v>
      </c>
      <c r="F22" s="281">
        <v>25.2</v>
      </c>
      <c r="G22" s="281">
        <f t="shared" si="0"/>
        <v>0</v>
      </c>
    </row>
    <row r="23" spans="1:7" s="4" customFormat="1" ht="20.100000000000001" customHeight="1" x14ac:dyDescent="0.25">
      <c r="A23" s="277">
        <v>4017</v>
      </c>
      <c r="B23" s="278" t="s">
        <v>837</v>
      </c>
      <c r="C23" s="278" t="s">
        <v>838</v>
      </c>
      <c r="D23" s="60"/>
      <c r="E23" s="277" t="s">
        <v>1100</v>
      </c>
      <c r="F23" s="286">
        <v>25.2</v>
      </c>
      <c r="G23" s="286">
        <f t="shared" si="0"/>
        <v>0</v>
      </c>
    </row>
    <row r="24" spans="1:7" ht="20.100000000000001" customHeight="1" x14ac:dyDescent="0.25">
      <c r="A24" s="173">
        <v>4054</v>
      </c>
      <c r="B24" s="209" t="s">
        <v>89</v>
      </c>
      <c r="C24" s="209" t="s">
        <v>1014</v>
      </c>
      <c r="D24" s="2"/>
      <c r="E24" s="173" t="s">
        <v>1201</v>
      </c>
      <c r="F24" s="281">
        <v>12.9</v>
      </c>
      <c r="G24" s="281">
        <f t="shared" si="0"/>
        <v>0</v>
      </c>
    </row>
    <row r="25" spans="1:7" ht="20.100000000000001" customHeight="1" x14ac:dyDescent="0.25">
      <c r="A25" s="173">
        <v>4054</v>
      </c>
      <c r="B25" s="209" t="s">
        <v>282</v>
      </c>
      <c r="C25" s="209" t="s">
        <v>1015</v>
      </c>
      <c r="D25" s="2"/>
      <c r="E25" s="173" t="s">
        <v>1201</v>
      </c>
      <c r="F25" s="281">
        <v>12.9</v>
      </c>
      <c r="G25" s="281">
        <f t="shared" si="0"/>
        <v>0</v>
      </c>
    </row>
    <row r="26" spans="1:7" ht="20.100000000000001" customHeight="1" x14ac:dyDescent="0.25">
      <c r="A26" s="173">
        <v>4054</v>
      </c>
      <c r="B26" s="209" t="s">
        <v>90</v>
      </c>
      <c r="C26" s="209" t="s">
        <v>1016</v>
      </c>
      <c r="D26" s="2"/>
      <c r="E26" s="173" t="s">
        <v>1201</v>
      </c>
      <c r="F26" s="281">
        <v>12.9</v>
      </c>
      <c r="G26" s="281">
        <f t="shared" si="0"/>
        <v>0</v>
      </c>
    </row>
    <row r="27" spans="1:7" ht="20.100000000000001" customHeight="1" x14ac:dyDescent="0.25">
      <c r="A27" s="622" t="s">
        <v>101</v>
      </c>
      <c r="B27" s="617" t="s">
        <v>191</v>
      </c>
      <c r="C27" s="617" t="s">
        <v>192</v>
      </c>
      <c r="D27" s="87" t="s">
        <v>986</v>
      </c>
      <c r="E27" s="205" t="s">
        <v>987</v>
      </c>
      <c r="F27" s="164" t="s">
        <v>56</v>
      </c>
      <c r="G27" s="164"/>
    </row>
    <row r="28" spans="1:7" ht="20.100000000000001" customHeight="1" x14ac:dyDescent="0.25">
      <c r="A28" s="636"/>
      <c r="B28" s="617"/>
      <c r="C28" s="617"/>
      <c r="D28" s="88" t="s">
        <v>2</v>
      </c>
      <c r="E28" s="280" t="s">
        <v>988</v>
      </c>
      <c r="F28" s="245" t="s">
        <v>55</v>
      </c>
      <c r="G28" s="245"/>
    </row>
    <row r="29" spans="1:7" ht="20.100000000000001" customHeight="1" x14ac:dyDescent="0.25">
      <c r="A29" s="173">
        <v>4103</v>
      </c>
      <c r="B29" s="209" t="s">
        <v>93</v>
      </c>
      <c r="C29" s="209" t="s">
        <v>1017</v>
      </c>
      <c r="D29" s="52"/>
      <c r="E29" s="176" t="s">
        <v>1203</v>
      </c>
      <c r="F29" s="287">
        <v>11.9</v>
      </c>
      <c r="G29" s="287">
        <f t="shared" si="0"/>
        <v>0</v>
      </c>
    </row>
    <row r="30" spans="1:7" ht="20.100000000000001" customHeight="1" x14ac:dyDescent="0.25">
      <c r="A30" s="173">
        <v>7118</v>
      </c>
      <c r="B30" s="209" t="s">
        <v>91</v>
      </c>
      <c r="C30" s="209" t="s">
        <v>193</v>
      </c>
      <c r="D30" s="2"/>
      <c r="E30" s="173" t="s">
        <v>1253</v>
      </c>
      <c r="F30" s="281">
        <v>9.5</v>
      </c>
      <c r="G30" s="281">
        <f t="shared" si="0"/>
        <v>0</v>
      </c>
    </row>
    <row r="31" spans="1:7" ht="20.100000000000001" customHeight="1" x14ac:dyDescent="0.25">
      <c r="A31" s="173">
        <v>4104</v>
      </c>
      <c r="B31" s="209" t="s">
        <v>92</v>
      </c>
      <c r="C31" s="209" t="s">
        <v>194</v>
      </c>
      <c r="D31" s="2"/>
      <c r="E31" s="173" t="s">
        <v>1198</v>
      </c>
      <c r="F31" s="281">
        <v>9.9</v>
      </c>
      <c r="G31" s="281">
        <f t="shared" si="0"/>
        <v>0</v>
      </c>
    </row>
    <row r="32" spans="1:7" ht="20.100000000000001" customHeight="1" x14ac:dyDescent="0.25">
      <c r="A32" s="173">
        <v>4099</v>
      </c>
      <c r="B32" s="209" t="s">
        <v>195</v>
      </c>
      <c r="C32" s="209" t="s">
        <v>196</v>
      </c>
      <c r="D32" s="2"/>
      <c r="E32" s="173" t="s">
        <v>1203</v>
      </c>
      <c r="F32" s="281">
        <v>11.9</v>
      </c>
      <c r="G32" s="281">
        <f t="shared" si="0"/>
        <v>0</v>
      </c>
    </row>
    <row r="33" spans="1:7" ht="20.100000000000001" customHeight="1" x14ac:dyDescent="0.25">
      <c r="A33" s="173">
        <v>4362</v>
      </c>
      <c r="B33" s="206" t="s">
        <v>27</v>
      </c>
      <c r="C33" s="158" t="s">
        <v>1018</v>
      </c>
      <c r="D33" s="2"/>
      <c r="E33" s="173" t="s">
        <v>1222</v>
      </c>
      <c r="F33" s="281">
        <v>11.9</v>
      </c>
      <c r="G33" s="281">
        <f t="shared" si="0"/>
        <v>0</v>
      </c>
    </row>
    <row r="34" spans="1:7" ht="20.100000000000001" customHeight="1" x14ac:dyDescent="0.25">
      <c r="A34" s="173">
        <v>4363</v>
      </c>
      <c r="B34" s="206" t="s">
        <v>266</v>
      </c>
      <c r="C34" s="158" t="s">
        <v>1019</v>
      </c>
      <c r="D34" s="2"/>
      <c r="E34" s="173" t="s">
        <v>1199</v>
      </c>
      <c r="F34" s="281">
        <v>10.9</v>
      </c>
      <c r="G34" s="281">
        <f t="shared" si="0"/>
        <v>0</v>
      </c>
    </row>
    <row r="35" spans="1:7" ht="20.100000000000001" customHeight="1" x14ac:dyDescent="0.25">
      <c r="A35" s="173">
        <v>4474</v>
      </c>
      <c r="B35" s="209" t="s">
        <v>1020</v>
      </c>
      <c r="C35" s="209" t="s">
        <v>1021</v>
      </c>
      <c r="D35" s="2"/>
      <c r="E35" s="173" t="s">
        <v>1199</v>
      </c>
      <c r="F35" s="281">
        <v>7.5</v>
      </c>
      <c r="G35" s="281">
        <f t="shared" si="0"/>
        <v>0</v>
      </c>
    </row>
    <row r="36" spans="1:7" ht="20.100000000000001" customHeight="1" x14ac:dyDescent="0.25">
      <c r="A36" s="173">
        <v>4093</v>
      </c>
      <c r="B36" s="206" t="s">
        <v>456</v>
      </c>
      <c r="C36" s="158" t="s">
        <v>1022</v>
      </c>
      <c r="D36" s="2"/>
      <c r="E36" s="173" t="s">
        <v>1102</v>
      </c>
      <c r="F36" s="281">
        <v>5.6</v>
      </c>
      <c r="G36" s="281">
        <f t="shared" si="0"/>
        <v>0</v>
      </c>
    </row>
    <row r="37" spans="1:7" ht="20.100000000000001" customHeight="1" x14ac:dyDescent="0.25">
      <c r="A37" s="265">
        <v>7054</v>
      </c>
      <c r="B37" s="209" t="s">
        <v>825</v>
      </c>
      <c r="C37" s="209" t="s">
        <v>824</v>
      </c>
      <c r="D37" s="2"/>
      <c r="E37" s="173" t="s">
        <v>1102</v>
      </c>
      <c r="F37" s="281">
        <v>5.9</v>
      </c>
      <c r="G37" s="281">
        <f t="shared" si="0"/>
        <v>0</v>
      </c>
    </row>
    <row r="38" spans="1:7" s="58" customFormat="1" ht="20.100000000000001" customHeight="1" x14ac:dyDescent="0.25">
      <c r="A38" s="622" t="s">
        <v>101</v>
      </c>
      <c r="B38" s="617" t="s">
        <v>285</v>
      </c>
      <c r="C38" s="617" t="s">
        <v>1023</v>
      </c>
      <c r="D38" s="87" t="s">
        <v>986</v>
      </c>
      <c r="E38" s="205" t="s">
        <v>987</v>
      </c>
      <c r="F38" s="164" t="s">
        <v>56</v>
      </c>
      <c r="G38" s="164"/>
    </row>
    <row r="39" spans="1:7" ht="20.100000000000001" customHeight="1" x14ac:dyDescent="0.25">
      <c r="A39" s="636"/>
      <c r="B39" s="617"/>
      <c r="C39" s="617"/>
      <c r="D39" s="88" t="s">
        <v>2</v>
      </c>
      <c r="E39" s="280" t="s">
        <v>988</v>
      </c>
      <c r="F39" s="166" t="s">
        <v>55</v>
      </c>
      <c r="G39" s="166"/>
    </row>
    <row r="40" spans="1:7" ht="20.100000000000001" customHeight="1" x14ac:dyDescent="0.25">
      <c r="A40" s="173">
        <v>4004</v>
      </c>
      <c r="B40" s="209" t="s">
        <v>197</v>
      </c>
      <c r="C40" s="209" t="s">
        <v>42</v>
      </c>
      <c r="D40" s="2"/>
      <c r="E40" s="173" t="s">
        <v>1253</v>
      </c>
      <c r="F40" s="281">
        <v>21.4</v>
      </c>
      <c r="G40" s="281">
        <f t="shared" si="0"/>
        <v>0</v>
      </c>
    </row>
    <row r="41" spans="1:7" ht="20.100000000000001" customHeight="1" x14ac:dyDescent="0.25">
      <c r="A41" s="173">
        <v>4940</v>
      </c>
      <c r="B41" s="209" t="s">
        <v>86</v>
      </c>
      <c r="C41" s="209" t="s">
        <v>198</v>
      </c>
      <c r="D41" s="2"/>
      <c r="E41" s="173" t="s">
        <v>1254</v>
      </c>
      <c r="F41" s="281">
        <v>7.2</v>
      </c>
      <c r="G41" s="281">
        <f t="shared" si="0"/>
        <v>0</v>
      </c>
    </row>
    <row r="42" spans="1:7" ht="20.100000000000001" customHeight="1" x14ac:dyDescent="0.25">
      <c r="A42" s="173">
        <v>4020</v>
      </c>
      <c r="B42" s="209" t="s">
        <v>199</v>
      </c>
      <c r="C42" s="209" t="s">
        <v>45</v>
      </c>
      <c r="D42" s="2"/>
      <c r="E42" s="173" t="s">
        <v>1255</v>
      </c>
      <c r="F42" s="281">
        <v>10.5</v>
      </c>
      <c r="G42" s="281">
        <f t="shared" si="0"/>
        <v>0</v>
      </c>
    </row>
    <row r="43" spans="1:7" ht="20.100000000000001" customHeight="1" x14ac:dyDescent="0.25">
      <c r="A43" s="173">
        <v>4443</v>
      </c>
      <c r="B43" s="209" t="s">
        <v>43</v>
      </c>
      <c r="C43" s="209" t="s">
        <v>200</v>
      </c>
      <c r="D43" s="2"/>
      <c r="E43" s="173" t="s">
        <v>1133</v>
      </c>
      <c r="F43" s="281">
        <v>6.5</v>
      </c>
      <c r="G43" s="281">
        <f t="shared" si="0"/>
        <v>0</v>
      </c>
    </row>
    <row r="44" spans="1:7" ht="20.100000000000001" customHeight="1" x14ac:dyDescent="0.25">
      <c r="A44" s="173">
        <v>4129</v>
      </c>
      <c r="B44" s="209" t="s">
        <v>50</v>
      </c>
      <c r="C44" s="209" t="s">
        <v>186</v>
      </c>
      <c r="D44" s="2"/>
      <c r="E44" s="173" t="s">
        <v>1256</v>
      </c>
      <c r="F44" s="281">
        <v>6.5</v>
      </c>
      <c r="G44" s="281">
        <f t="shared" si="0"/>
        <v>0</v>
      </c>
    </row>
    <row r="45" spans="1:7" ht="20.100000000000001" customHeight="1" x14ac:dyDescent="0.25">
      <c r="A45" s="173">
        <v>4019</v>
      </c>
      <c r="B45" s="209" t="s">
        <v>201</v>
      </c>
      <c r="C45" s="209" t="s">
        <v>202</v>
      </c>
      <c r="D45" s="2"/>
      <c r="E45" s="173" t="s">
        <v>1252</v>
      </c>
      <c r="F45" s="281">
        <v>8.9</v>
      </c>
      <c r="G45" s="281">
        <f t="shared" si="0"/>
        <v>0</v>
      </c>
    </row>
    <row r="46" spans="1:7" ht="20.100000000000001" customHeight="1" x14ac:dyDescent="0.25">
      <c r="A46" s="173">
        <v>4085</v>
      </c>
      <c r="B46" s="209" t="s">
        <v>203</v>
      </c>
      <c r="C46" s="209" t="s">
        <v>1024</v>
      </c>
      <c r="D46" s="2"/>
      <c r="E46" s="173" t="s">
        <v>1250</v>
      </c>
      <c r="F46" s="281">
        <v>9.9</v>
      </c>
      <c r="G46" s="281">
        <f t="shared" si="0"/>
        <v>0</v>
      </c>
    </row>
    <row r="47" spans="1:7" ht="20.100000000000001" customHeight="1" x14ac:dyDescent="0.25">
      <c r="A47" s="173">
        <v>4028</v>
      </c>
      <c r="B47" s="209" t="s">
        <v>1025</v>
      </c>
      <c r="C47" s="209" t="s">
        <v>204</v>
      </c>
      <c r="D47" s="2"/>
      <c r="E47" s="173" t="s">
        <v>1257</v>
      </c>
      <c r="F47" s="281">
        <v>11.5</v>
      </c>
      <c r="G47" s="281">
        <f t="shared" si="0"/>
        <v>0</v>
      </c>
    </row>
    <row r="48" spans="1:7" ht="20.100000000000001" customHeight="1" x14ac:dyDescent="0.25">
      <c r="A48" s="173">
        <v>4950</v>
      </c>
      <c r="B48" s="209" t="s">
        <v>1261</v>
      </c>
      <c r="C48" s="209" t="s">
        <v>1262</v>
      </c>
      <c r="D48" s="2"/>
      <c r="E48" s="173" t="s">
        <v>1198</v>
      </c>
      <c r="F48" s="281">
        <v>7.9</v>
      </c>
      <c r="G48" s="281">
        <f t="shared" si="0"/>
        <v>0</v>
      </c>
    </row>
    <row r="49" spans="1:7" ht="20.100000000000001" customHeight="1" x14ac:dyDescent="0.25">
      <c r="A49" s="173">
        <v>4041</v>
      </c>
      <c r="B49" s="209" t="s">
        <v>1263</v>
      </c>
      <c r="C49" s="209" t="s">
        <v>205</v>
      </c>
      <c r="D49" s="2"/>
      <c r="E49" s="173" t="s">
        <v>1258</v>
      </c>
      <c r="F49" s="281">
        <v>8.9</v>
      </c>
      <c r="G49" s="281">
        <f t="shared" si="0"/>
        <v>0</v>
      </c>
    </row>
    <row r="50" spans="1:7" ht="20.100000000000001" customHeight="1" x14ac:dyDescent="0.25">
      <c r="A50" s="173">
        <v>4042</v>
      </c>
      <c r="B50" s="209" t="s">
        <v>31</v>
      </c>
      <c r="C50" s="209" t="s">
        <v>31</v>
      </c>
      <c r="D50" s="2"/>
      <c r="E50" s="173" t="s">
        <v>1258</v>
      </c>
      <c r="F50" s="281">
        <v>7.5</v>
      </c>
      <c r="G50" s="281">
        <f t="shared" si="0"/>
        <v>0</v>
      </c>
    </row>
    <row r="51" spans="1:7" ht="20.100000000000001" customHeight="1" x14ac:dyDescent="0.25">
      <c r="A51" s="173">
        <v>4059</v>
      </c>
      <c r="B51" s="209" t="s">
        <v>206</v>
      </c>
      <c r="C51" s="209" t="s">
        <v>207</v>
      </c>
      <c r="D51" s="2"/>
      <c r="E51" s="173" t="s">
        <v>1198</v>
      </c>
      <c r="F51" s="281">
        <v>7.9</v>
      </c>
      <c r="G51" s="281">
        <f t="shared" si="0"/>
        <v>0</v>
      </c>
    </row>
    <row r="52" spans="1:7" ht="20.100000000000001" customHeight="1" x14ac:dyDescent="0.25">
      <c r="A52" s="173">
        <v>4058</v>
      </c>
      <c r="B52" s="209" t="s">
        <v>1026</v>
      </c>
      <c r="C52" s="209" t="s">
        <v>1264</v>
      </c>
      <c r="D52" s="2"/>
      <c r="E52" s="173" t="s">
        <v>1133</v>
      </c>
      <c r="F52" s="281">
        <v>12.5</v>
      </c>
      <c r="G52" s="281">
        <f t="shared" si="0"/>
        <v>0</v>
      </c>
    </row>
    <row r="53" spans="1:7" ht="20.100000000000001" customHeight="1" x14ac:dyDescent="0.25">
      <c r="A53" s="173">
        <v>4953</v>
      </c>
      <c r="B53" s="209" t="s">
        <v>48</v>
      </c>
      <c r="C53" s="209" t="s">
        <v>47</v>
      </c>
      <c r="D53" s="2"/>
      <c r="E53" s="173" t="s">
        <v>1259</v>
      </c>
      <c r="F53" s="281">
        <v>10.9</v>
      </c>
      <c r="G53" s="281">
        <f t="shared" si="0"/>
        <v>0</v>
      </c>
    </row>
    <row r="54" spans="1:7" ht="20.100000000000001" customHeight="1" x14ac:dyDescent="0.25">
      <c r="A54" s="173">
        <v>4110</v>
      </c>
      <c r="B54" s="279" t="s">
        <v>208</v>
      </c>
      <c r="C54" s="279" t="s">
        <v>208</v>
      </c>
      <c r="D54" s="10"/>
      <c r="E54" s="157" t="s">
        <v>1258</v>
      </c>
      <c r="F54" s="288">
        <v>9.5</v>
      </c>
      <c r="G54" s="288">
        <f t="shared" si="0"/>
        <v>0</v>
      </c>
    </row>
    <row r="55" spans="1:7" ht="20.100000000000001" customHeight="1" x14ac:dyDescent="0.25">
      <c r="A55" s="173">
        <v>4111</v>
      </c>
      <c r="B55" s="209" t="s">
        <v>209</v>
      </c>
      <c r="C55" s="209" t="s">
        <v>210</v>
      </c>
      <c r="D55" s="2"/>
      <c r="E55" s="173" t="s">
        <v>1265</v>
      </c>
      <c r="F55" s="281">
        <v>11.9</v>
      </c>
      <c r="G55" s="281">
        <f t="shared" si="0"/>
        <v>0</v>
      </c>
    </row>
    <row r="56" spans="1:7" ht="20.100000000000001" customHeight="1" x14ac:dyDescent="0.25">
      <c r="A56" s="173">
        <v>4095</v>
      </c>
      <c r="B56" s="209" t="s">
        <v>32</v>
      </c>
      <c r="C56" s="209" t="s">
        <v>211</v>
      </c>
      <c r="D56" s="2"/>
      <c r="E56" s="173" t="s">
        <v>1198</v>
      </c>
      <c r="F56" s="281">
        <v>13.5</v>
      </c>
      <c r="G56" s="281">
        <f t="shared" si="0"/>
        <v>0</v>
      </c>
    </row>
    <row r="57" spans="1:7" ht="20.100000000000001" customHeight="1" x14ac:dyDescent="0.25">
      <c r="A57" s="173">
        <v>4051</v>
      </c>
      <c r="B57" s="209" t="s">
        <v>1027</v>
      </c>
      <c r="C57" s="209" t="s">
        <v>46</v>
      </c>
      <c r="D57" s="2"/>
      <c r="E57" s="173" t="s">
        <v>1198</v>
      </c>
      <c r="F57" s="281">
        <v>12.5</v>
      </c>
      <c r="G57" s="281">
        <f t="shared" si="0"/>
        <v>0</v>
      </c>
    </row>
    <row r="58" spans="1:7" ht="20.100000000000001" customHeight="1" x14ac:dyDescent="0.25">
      <c r="A58" s="622" t="s">
        <v>101</v>
      </c>
      <c r="B58" s="617" t="s">
        <v>124</v>
      </c>
      <c r="C58" s="617" t="s">
        <v>126</v>
      </c>
      <c r="D58" s="87" t="s">
        <v>986</v>
      </c>
      <c r="E58" s="205" t="s">
        <v>987</v>
      </c>
      <c r="F58" s="164" t="s">
        <v>56</v>
      </c>
      <c r="G58" s="164"/>
    </row>
    <row r="59" spans="1:7" ht="20.100000000000001" customHeight="1" x14ac:dyDescent="0.25">
      <c r="A59" s="636"/>
      <c r="B59" s="617"/>
      <c r="C59" s="617"/>
      <c r="D59" s="88" t="s">
        <v>2</v>
      </c>
      <c r="E59" s="280" t="s">
        <v>988</v>
      </c>
      <c r="F59" s="166" t="s">
        <v>55</v>
      </c>
      <c r="G59" s="166"/>
    </row>
    <row r="60" spans="1:7" ht="20.100000000000001" customHeight="1" x14ac:dyDescent="0.25">
      <c r="A60" s="173">
        <v>4125</v>
      </c>
      <c r="B60" s="209" t="s">
        <v>95</v>
      </c>
      <c r="C60" s="209" t="s">
        <v>212</v>
      </c>
      <c r="D60" s="2"/>
      <c r="E60" s="173" t="s">
        <v>1222</v>
      </c>
      <c r="F60" s="281">
        <v>8.5</v>
      </c>
      <c r="G60" s="281">
        <f t="shared" si="0"/>
        <v>0</v>
      </c>
    </row>
    <row r="61" spans="1:7" ht="20.100000000000001" customHeight="1" x14ac:dyDescent="0.25">
      <c r="A61" s="173">
        <v>4123</v>
      </c>
      <c r="B61" s="209" t="s">
        <v>94</v>
      </c>
      <c r="C61" s="154" t="s">
        <v>85</v>
      </c>
      <c r="D61" s="2"/>
      <c r="E61" s="173" t="s">
        <v>1122</v>
      </c>
      <c r="F61" s="281">
        <v>7.9</v>
      </c>
      <c r="G61" s="281">
        <f t="shared" si="0"/>
        <v>0</v>
      </c>
    </row>
    <row r="62" spans="1:7" ht="20.100000000000001" customHeight="1" thickBot="1" x14ac:dyDescent="0.3"/>
    <row r="63" spans="1:7" ht="20.100000000000001" customHeight="1" thickBot="1" x14ac:dyDescent="0.3">
      <c r="F63" s="65" t="s">
        <v>670</v>
      </c>
      <c r="G63" s="290">
        <f>SUM(G3:G61)</f>
        <v>0</v>
      </c>
    </row>
    <row r="64" spans="1:7" ht="20.100000000000001" customHeight="1" x14ac:dyDescent="0.25">
      <c r="F64" s="194"/>
      <c r="G64" s="194"/>
    </row>
  </sheetData>
  <sheetProtection algorithmName="SHA-512" hashValue="SEjxKlD8jfzm8Gysk0KKdq+m1qLEZ9yCsdpRnCVwH34C6IkvGb/XiFIhucxPWubqK71x6z21ODNP0jdecu/liw==" saltValue="5p3oLxVebtTSlC51Mb/f/w==" spinCount="100000" sheet="1" selectLockedCells="1"/>
  <mergeCells count="21">
    <mergeCell ref="A1:A2"/>
    <mergeCell ref="B1:B2"/>
    <mergeCell ref="C1:C2"/>
    <mergeCell ref="A9:A10"/>
    <mergeCell ref="B9:B10"/>
    <mergeCell ref="C9:C10"/>
    <mergeCell ref="A18:A19"/>
    <mergeCell ref="B18:B19"/>
    <mergeCell ref="C18:C19"/>
    <mergeCell ref="A14:A15"/>
    <mergeCell ref="B14:B15"/>
    <mergeCell ref="C14:C15"/>
    <mergeCell ref="A58:A59"/>
    <mergeCell ref="B58:B59"/>
    <mergeCell ref="C58:C59"/>
    <mergeCell ref="A27:A28"/>
    <mergeCell ref="B27:B28"/>
    <mergeCell ref="C27:C28"/>
    <mergeCell ref="A38:A39"/>
    <mergeCell ref="B38:B39"/>
    <mergeCell ref="C38:C39"/>
  </mergeCells>
  <hyperlinks>
    <hyperlink ref="F63" location="'Welcome Page'!A1" display="Welcome Page" xr:uid="{00000000-0004-0000-0600-000000000000}"/>
  </hyperlinks>
  <pageMargins left="0.70866141732283472" right="0.70866141732283472" top="0.74803149606299213" bottom="0.74803149606299213" header="0.31496062992125984" footer="0.31496062992125984"/>
  <pageSetup scale="98" orientation="portrait" r:id="rId1"/>
  <rowBreaks count="1" manualBreakCount="1">
    <brk id="37" max="16383" man="1"/>
  </rowBreaks>
  <ignoredErrors>
    <ignoredError sqref="G3:G8 G60:G61 G40:G57 G29:G37 G11:G13 G16:G17 G20:G26 G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_SCRIPT_07"/>
  <dimension ref="A1:G38"/>
  <sheetViews>
    <sheetView showGridLines="0" zoomScaleNormal="100" workbookViewId="0">
      <selection activeCell="F15" sqref="F15"/>
    </sheetView>
  </sheetViews>
  <sheetFormatPr defaultColWidth="11.44140625" defaultRowHeight="20.100000000000001" customHeight="1" x14ac:dyDescent="0.25"/>
  <cols>
    <col min="1" max="1" width="6.33203125" style="3" customWidth="1"/>
    <col min="2" max="2" width="34.33203125" style="3" bestFit="1" customWidth="1"/>
    <col min="3" max="3" width="27.33203125" style="3" bestFit="1" customWidth="1"/>
    <col min="4" max="4" width="5.6640625" style="7" customWidth="1"/>
    <col min="5" max="5" width="9.88671875" style="3" bestFit="1" customWidth="1"/>
    <col min="6" max="6" width="14.33203125" style="4" bestFit="1" customWidth="1"/>
    <col min="7" max="7" width="14.33203125" style="4" hidden="1" customWidth="1"/>
    <col min="8" max="256" width="9.109375" style="3" customWidth="1"/>
    <col min="257" max="16384" width="11.44140625" style="3"/>
  </cols>
  <sheetData>
    <row r="1" spans="1:7" ht="20.100000000000001" customHeight="1" x14ac:dyDescent="0.25">
      <c r="A1" s="641" t="s">
        <v>101</v>
      </c>
      <c r="B1" s="641" t="s">
        <v>791</v>
      </c>
      <c r="C1" s="641" t="s">
        <v>378</v>
      </c>
      <c r="D1" s="89" t="s">
        <v>986</v>
      </c>
      <c r="E1" s="79" t="s">
        <v>987</v>
      </c>
      <c r="F1" s="102" t="s">
        <v>56</v>
      </c>
      <c r="G1" s="102" t="s">
        <v>1462</v>
      </c>
    </row>
    <row r="2" spans="1:7" ht="20.100000000000001" customHeight="1" x14ac:dyDescent="0.25">
      <c r="A2" s="641"/>
      <c r="B2" s="641"/>
      <c r="C2" s="641"/>
      <c r="D2" s="89" t="s">
        <v>2</v>
      </c>
      <c r="E2" s="79" t="s">
        <v>988</v>
      </c>
      <c r="F2" s="104" t="s">
        <v>55</v>
      </c>
      <c r="G2" s="104"/>
    </row>
    <row r="3" spans="1:7" ht="20.100000000000001" customHeight="1" x14ac:dyDescent="0.25">
      <c r="A3" s="2">
        <v>4586</v>
      </c>
      <c r="B3" s="90" t="s">
        <v>1266</v>
      </c>
      <c r="C3" s="90" t="s">
        <v>1267</v>
      </c>
      <c r="D3" s="5"/>
      <c r="E3" s="77" t="s">
        <v>1137</v>
      </c>
      <c r="F3" s="92">
        <v>12.9</v>
      </c>
      <c r="G3" s="92">
        <f>F3*D3</f>
        <v>0</v>
      </c>
    </row>
    <row r="4" spans="1:7" ht="20.100000000000001" customHeight="1" x14ac:dyDescent="0.25">
      <c r="A4" s="2">
        <v>4422</v>
      </c>
      <c r="B4" s="90" t="s">
        <v>1268</v>
      </c>
      <c r="C4" s="90" t="s">
        <v>1269</v>
      </c>
      <c r="D4" s="5"/>
      <c r="E4" s="77" t="s">
        <v>1137</v>
      </c>
      <c r="F4" s="92">
        <v>13.9</v>
      </c>
      <c r="G4" s="92">
        <f t="shared" ref="G4:G36" si="0">F4*D4</f>
        <v>0</v>
      </c>
    </row>
    <row r="5" spans="1:7" ht="20.100000000000001" customHeight="1" x14ac:dyDescent="0.25">
      <c r="A5" s="2">
        <v>8008</v>
      </c>
      <c r="B5" s="90" t="s">
        <v>1281</v>
      </c>
      <c r="C5" s="90" t="s">
        <v>1281</v>
      </c>
      <c r="D5" s="5"/>
      <c r="E5" s="77" t="s">
        <v>1138</v>
      </c>
      <c r="F5" s="115">
        <v>4.2</v>
      </c>
      <c r="G5" s="115">
        <f t="shared" si="0"/>
        <v>0</v>
      </c>
    </row>
    <row r="6" spans="1:7" ht="20.100000000000001" customHeight="1" x14ac:dyDescent="0.25">
      <c r="A6" s="2">
        <v>8007</v>
      </c>
      <c r="B6" s="90" t="s">
        <v>1282</v>
      </c>
      <c r="C6" s="90" t="s">
        <v>1283</v>
      </c>
      <c r="D6" s="5"/>
      <c r="E6" s="77" t="s">
        <v>1139</v>
      </c>
      <c r="F6" s="115">
        <v>0.85</v>
      </c>
      <c r="G6" s="115">
        <f t="shared" si="0"/>
        <v>0</v>
      </c>
    </row>
    <row r="7" spans="1:7" ht="20.100000000000001" customHeight="1" x14ac:dyDescent="0.25">
      <c r="A7" s="2">
        <v>4424</v>
      </c>
      <c r="B7" s="90" t="s">
        <v>1284</v>
      </c>
      <c r="C7" s="90" t="s">
        <v>1277</v>
      </c>
      <c r="D7" s="5"/>
      <c r="E7" s="77" t="s">
        <v>1140</v>
      </c>
      <c r="F7" s="115">
        <v>50.5</v>
      </c>
      <c r="G7" s="115">
        <f t="shared" si="0"/>
        <v>0</v>
      </c>
    </row>
    <row r="8" spans="1:7" ht="20.100000000000001" customHeight="1" x14ac:dyDescent="0.25">
      <c r="A8" s="2">
        <v>4562</v>
      </c>
      <c r="B8" s="90" t="s">
        <v>25</v>
      </c>
      <c r="C8" s="99" t="s">
        <v>1278</v>
      </c>
      <c r="D8" s="5"/>
      <c r="E8" s="77" t="s">
        <v>1141</v>
      </c>
      <c r="F8" s="92">
        <v>62.5</v>
      </c>
      <c r="G8" s="92">
        <f t="shared" si="0"/>
        <v>0</v>
      </c>
    </row>
    <row r="9" spans="1:7" ht="20.100000000000001" customHeight="1" x14ac:dyDescent="0.25">
      <c r="A9" s="2">
        <v>4561</v>
      </c>
      <c r="B9" s="90" t="s">
        <v>41</v>
      </c>
      <c r="C9" s="99" t="s">
        <v>1279</v>
      </c>
      <c r="D9" s="5"/>
      <c r="E9" s="77" t="s">
        <v>1142</v>
      </c>
      <c r="F9" s="92">
        <v>73.5</v>
      </c>
      <c r="G9" s="92">
        <f t="shared" si="0"/>
        <v>0</v>
      </c>
    </row>
    <row r="10" spans="1:7" ht="20.100000000000001" customHeight="1" x14ac:dyDescent="0.25">
      <c r="A10" s="2">
        <v>4560</v>
      </c>
      <c r="B10" s="90" t="s">
        <v>26</v>
      </c>
      <c r="C10" s="99" t="s">
        <v>1280</v>
      </c>
      <c r="D10" s="5"/>
      <c r="E10" s="77" t="s">
        <v>1143</v>
      </c>
      <c r="F10" s="92">
        <v>62.5</v>
      </c>
      <c r="G10" s="92">
        <f t="shared" si="0"/>
        <v>0</v>
      </c>
    </row>
    <row r="11" spans="1:7" ht="20.100000000000001" customHeight="1" x14ac:dyDescent="0.25">
      <c r="A11" s="77" t="s">
        <v>267</v>
      </c>
      <c r="B11" s="90" t="s">
        <v>1270</v>
      </c>
      <c r="C11" s="90" t="s">
        <v>1270</v>
      </c>
      <c r="D11" s="5"/>
      <c r="E11" s="77" t="s">
        <v>1144</v>
      </c>
      <c r="F11" s="78">
        <v>9.9</v>
      </c>
      <c r="G11" s="78">
        <f t="shared" si="0"/>
        <v>0</v>
      </c>
    </row>
    <row r="12" spans="1:7" ht="20.100000000000001" customHeight="1" x14ac:dyDescent="0.25">
      <c r="A12" s="2">
        <v>4683</v>
      </c>
      <c r="B12" s="90" t="s">
        <v>83</v>
      </c>
      <c r="C12" s="99" t="s">
        <v>84</v>
      </c>
      <c r="D12" s="5"/>
      <c r="E12" s="77" t="s">
        <v>1145</v>
      </c>
      <c r="F12" s="92">
        <v>12.8</v>
      </c>
      <c r="G12" s="92">
        <f t="shared" si="0"/>
        <v>0</v>
      </c>
    </row>
    <row r="13" spans="1:7" ht="20.100000000000001" customHeight="1" x14ac:dyDescent="0.25">
      <c r="A13" s="2">
        <v>4684</v>
      </c>
      <c r="B13" s="90" t="s">
        <v>1028</v>
      </c>
      <c r="C13" s="99" t="s">
        <v>82</v>
      </c>
      <c r="D13" s="5"/>
      <c r="E13" s="77" t="s">
        <v>1145</v>
      </c>
      <c r="F13" s="92">
        <v>10.7</v>
      </c>
      <c r="G13" s="92">
        <f t="shared" si="0"/>
        <v>0</v>
      </c>
    </row>
    <row r="14" spans="1:7" ht="20.100000000000001" customHeight="1" x14ac:dyDescent="0.25">
      <c r="A14" s="23">
        <v>7003</v>
      </c>
      <c r="B14" s="541" t="s">
        <v>1492</v>
      </c>
      <c r="C14" s="542" t="s">
        <v>1493</v>
      </c>
      <c r="D14" s="61"/>
      <c r="E14" s="543" t="s">
        <v>1145</v>
      </c>
      <c r="F14" s="544">
        <v>9.9</v>
      </c>
      <c r="G14" s="544">
        <f t="shared" si="0"/>
        <v>0</v>
      </c>
    </row>
    <row r="15" spans="1:7" ht="20.100000000000001" customHeight="1" x14ac:dyDescent="0.25">
      <c r="A15" s="641" t="s">
        <v>101</v>
      </c>
      <c r="B15" s="641" t="s">
        <v>1029</v>
      </c>
      <c r="C15" s="641" t="s">
        <v>379</v>
      </c>
      <c r="D15" s="89" t="s">
        <v>986</v>
      </c>
      <c r="E15" s="79" t="s">
        <v>987</v>
      </c>
      <c r="F15" s="116" t="s">
        <v>56</v>
      </c>
      <c r="G15" s="116"/>
    </row>
    <row r="16" spans="1:7" ht="20.100000000000001" customHeight="1" x14ac:dyDescent="0.25">
      <c r="A16" s="641"/>
      <c r="B16" s="641"/>
      <c r="C16" s="641"/>
      <c r="D16" s="89" t="s">
        <v>2</v>
      </c>
      <c r="E16" s="79" t="s">
        <v>988</v>
      </c>
      <c r="F16" s="116" t="s">
        <v>55</v>
      </c>
      <c r="G16" s="116"/>
    </row>
    <row r="17" spans="1:7" ht="20.100000000000001" customHeight="1" x14ac:dyDescent="0.25">
      <c r="A17" s="2">
        <v>4165</v>
      </c>
      <c r="B17" s="80" t="s">
        <v>72</v>
      </c>
      <c r="C17" s="80" t="s">
        <v>73</v>
      </c>
      <c r="D17" s="5"/>
      <c r="E17" s="2" t="s">
        <v>1102</v>
      </c>
      <c r="F17" s="78">
        <v>19.899999999999999</v>
      </c>
      <c r="G17" s="78">
        <f t="shared" si="0"/>
        <v>0</v>
      </c>
    </row>
    <row r="18" spans="1:7" ht="20.100000000000001" customHeight="1" x14ac:dyDescent="0.25">
      <c r="A18" s="2">
        <v>4166</v>
      </c>
      <c r="B18" s="80" t="s">
        <v>74</v>
      </c>
      <c r="C18" s="80" t="s">
        <v>75</v>
      </c>
      <c r="D18" s="5"/>
      <c r="E18" s="2" t="s">
        <v>1102</v>
      </c>
      <c r="F18" s="78">
        <v>23.5</v>
      </c>
      <c r="G18" s="78">
        <f t="shared" si="0"/>
        <v>0</v>
      </c>
    </row>
    <row r="19" spans="1:7" ht="20.100000000000001" customHeight="1" x14ac:dyDescent="0.25">
      <c r="A19" s="2">
        <v>4171</v>
      </c>
      <c r="B19" s="80" t="s">
        <v>76</v>
      </c>
      <c r="C19" s="80" t="s">
        <v>77</v>
      </c>
      <c r="D19" s="5"/>
      <c r="E19" s="2" t="s">
        <v>1102</v>
      </c>
      <c r="F19" s="78">
        <v>29.9</v>
      </c>
      <c r="G19" s="78">
        <f t="shared" si="0"/>
        <v>0</v>
      </c>
    </row>
    <row r="20" spans="1:7" ht="20.100000000000001" customHeight="1" x14ac:dyDescent="0.25">
      <c r="A20" s="2">
        <v>4169</v>
      </c>
      <c r="B20" s="80" t="s">
        <v>23</v>
      </c>
      <c r="C20" s="80" t="s">
        <v>24</v>
      </c>
      <c r="D20" s="5"/>
      <c r="E20" s="2" t="s">
        <v>1102</v>
      </c>
      <c r="F20" s="78">
        <v>28.9</v>
      </c>
      <c r="G20" s="78">
        <f t="shared" si="0"/>
        <v>0</v>
      </c>
    </row>
    <row r="21" spans="1:7" ht="21.75" customHeight="1" x14ac:dyDescent="0.25">
      <c r="A21" s="2">
        <v>4173</v>
      </c>
      <c r="B21" s="80" t="s">
        <v>19</v>
      </c>
      <c r="C21" s="80" t="s">
        <v>20</v>
      </c>
      <c r="D21" s="5"/>
      <c r="E21" s="2" t="s">
        <v>1102</v>
      </c>
      <c r="F21" s="78">
        <v>23.6</v>
      </c>
      <c r="G21" s="78">
        <f t="shared" si="0"/>
        <v>0</v>
      </c>
    </row>
    <row r="22" spans="1:7" ht="20.100000000000001" customHeight="1" x14ac:dyDescent="0.25">
      <c r="A22" s="2">
        <v>4174</v>
      </c>
      <c r="B22" s="80" t="s">
        <v>21</v>
      </c>
      <c r="C22" s="80" t="s">
        <v>22</v>
      </c>
      <c r="D22" s="5"/>
      <c r="E22" s="2" t="s">
        <v>1102</v>
      </c>
      <c r="F22" s="78">
        <v>28.9</v>
      </c>
      <c r="G22" s="78">
        <f t="shared" si="0"/>
        <v>0</v>
      </c>
    </row>
    <row r="23" spans="1:7" ht="20.100000000000001" customHeight="1" x14ac:dyDescent="0.25">
      <c r="A23" s="639" t="s">
        <v>101</v>
      </c>
      <c r="B23" s="639" t="s">
        <v>720</v>
      </c>
      <c r="C23" s="639" t="s">
        <v>713</v>
      </c>
      <c r="D23" s="117" t="s">
        <v>986</v>
      </c>
      <c r="E23" s="117" t="s">
        <v>987</v>
      </c>
      <c r="F23" s="102" t="s">
        <v>56</v>
      </c>
      <c r="G23" s="102"/>
    </row>
    <row r="24" spans="1:7" ht="20.100000000000001" customHeight="1" x14ac:dyDescent="0.25">
      <c r="A24" s="640"/>
      <c r="B24" s="639"/>
      <c r="C24" s="639"/>
      <c r="D24" s="118" t="s">
        <v>2</v>
      </c>
      <c r="E24" s="118" t="s">
        <v>988</v>
      </c>
      <c r="F24" s="104" t="s">
        <v>55</v>
      </c>
      <c r="G24" s="104"/>
    </row>
    <row r="25" spans="1:7" ht="20.100000000000001" customHeight="1" x14ac:dyDescent="0.25">
      <c r="A25" s="38">
        <v>4549</v>
      </c>
      <c r="B25" s="119" t="s">
        <v>865</v>
      </c>
      <c r="C25" s="106" t="s">
        <v>722</v>
      </c>
      <c r="D25" s="49"/>
      <c r="E25" s="120" t="s">
        <v>1146</v>
      </c>
      <c r="F25" s="121">
        <v>11.9</v>
      </c>
      <c r="G25" s="121">
        <f t="shared" si="0"/>
        <v>0</v>
      </c>
    </row>
    <row r="26" spans="1:7" ht="20.100000000000001" customHeight="1" x14ac:dyDescent="0.25">
      <c r="A26" s="38">
        <v>4549</v>
      </c>
      <c r="B26" s="105" t="s">
        <v>1271</v>
      </c>
      <c r="C26" s="106" t="s">
        <v>1030</v>
      </c>
      <c r="D26" s="49"/>
      <c r="E26" s="120" t="s">
        <v>1146</v>
      </c>
      <c r="F26" s="121">
        <v>11.9</v>
      </c>
      <c r="G26" s="121">
        <f t="shared" si="0"/>
        <v>0</v>
      </c>
    </row>
    <row r="27" spans="1:7" ht="20.100000000000001" customHeight="1" x14ac:dyDescent="0.25">
      <c r="A27" s="38">
        <v>4549</v>
      </c>
      <c r="B27" s="105" t="s">
        <v>1272</v>
      </c>
      <c r="C27" s="106" t="s">
        <v>866</v>
      </c>
      <c r="D27" s="49"/>
      <c r="E27" s="120" t="s">
        <v>1146</v>
      </c>
      <c r="F27" s="121">
        <v>11.9</v>
      </c>
      <c r="G27" s="121">
        <f t="shared" si="0"/>
        <v>0</v>
      </c>
    </row>
    <row r="28" spans="1:7" ht="20.100000000000001" customHeight="1" x14ac:dyDescent="0.25">
      <c r="A28" s="38">
        <v>4549</v>
      </c>
      <c r="B28" s="105" t="s">
        <v>1273</v>
      </c>
      <c r="C28" s="106" t="s">
        <v>723</v>
      </c>
      <c r="D28" s="49"/>
      <c r="E28" s="120" t="s">
        <v>1146</v>
      </c>
      <c r="F28" s="121">
        <v>11.9</v>
      </c>
      <c r="G28" s="121">
        <f t="shared" si="0"/>
        <v>0</v>
      </c>
    </row>
    <row r="29" spans="1:7" ht="20.100000000000001" customHeight="1" x14ac:dyDescent="0.25">
      <c r="A29" s="38">
        <v>4549</v>
      </c>
      <c r="B29" s="105" t="s">
        <v>1274</v>
      </c>
      <c r="C29" s="106" t="s">
        <v>724</v>
      </c>
      <c r="D29" s="49"/>
      <c r="E29" s="120" t="s">
        <v>1146</v>
      </c>
      <c r="F29" s="121">
        <v>11.9</v>
      </c>
      <c r="G29" s="121">
        <f t="shared" si="0"/>
        <v>0</v>
      </c>
    </row>
    <row r="30" spans="1:7" ht="20.100000000000001" customHeight="1" x14ac:dyDescent="0.25">
      <c r="A30" s="38">
        <v>4549</v>
      </c>
      <c r="B30" s="105" t="s">
        <v>1275</v>
      </c>
      <c r="C30" s="106" t="s">
        <v>725</v>
      </c>
      <c r="D30" s="49"/>
      <c r="E30" s="120" t="s">
        <v>1146</v>
      </c>
      <c r="F30" s="121">
        <v>11.9</v>
      </c>
      <c r="G30" s="121">
        <f t="shared" si="0"/>
        <v>0</v>
      </c>
    </row>
    <row r="31" spans="1:7" ht="20.100000000000001" customHeight="1" x14ac:dyDescent="0.25">
      <c r="A31" s="38">
        <v>4549</v>
      </c>
      <c r="B31" s="105" t="s">
        <v>1031</v>
      </c>
      <c r="C31" s="106" t="s">
        <v>1032</v>
      </c>
      <c r="D31" s="49"/>
      <c r="E31" s="120" t="s">
        <v>1146</v>
      </c>
      <c r="F31" s="121">
        <v>11.9</v>
      </c>
      <c r="G31" s="121">
        <f t="shared" si="0"/>
        <v>0</v>
      </c>
    </row>
    <row r="32" spans="1:7" ht="20.100000000000001" customHeight="1" x14ac:dyDescent="0.25">
      <c r="A32" s="38">
        <v>4549</v>
      </c>
      <c r="B32" s="105" t="s">
        <v>1033</v>
      </c>
      <c r="C32" s="106" t="s">
        <v>726</v>
      </c>
      <c r="D32" s="49"/>
      <c r="E32" s="120" t="s">
        <v>1146</v>
      </c>
      <c r="F32" s="121">
        <v>11.9</v>
      </c>
      <c r="G32" s="121">
        <f t="shared" si="0"/>
        <v>0</v>
      </c>
    </row>
    <row r="33" spans="1:7" ht="20.100000000000001" customHeight="1" x14ac:dyDescent="0.25">
      <c r="A33" s="38">
        <v>4549</v>
      </c>
      <c r="B33" s="105" t="s">
        <v>1276</v>
      </c>
      <c r="C33" s="106" t="s">
        <v>721</v>
      </c>
      <c r="D33" s="49"/>
      <c r="E33" s="120" t="s">
        <v>1146</v>
      </c>
      <c r="F33" s="121">
        <v>11.9</v>
      </c>
      <c r="G33" s="121">
        <f t="shared" si="0"/>
        <v>0</v>
      </c>
    </row>
    <row r="34" spans="1:7" ht="20.100000000000001" customHeight="1" x14ac:dyDescent="0.25">
      <c r="A34" s="498">
        <v>4549</v>
      </c>
      <c r="B34" s="108" t="s">
        <v>1034</v>
      </c>
      <c r="C34" s="122" t="s">
        <v>727</v>
      </c>
      <c r="D34" s="50"/>
      <c r="E34" s="123" t="s">
        <v>1146</v>
      </c>
      <c r="F34" s="124">
        <v>11.9</v>
      </c>
      <c r="G34" s="124">
        <f t="shared" si="0"/>
        <v>0</v>
      </c>
    </row>
    <row r="35" spans="1:7" ht="20.100000000000001" customHeight="1" x14ac:dyDescent="0.25">
      <c r="A35" s="38">
        <v>4549</v>
      </c>
      <c r="B35" s="125" t="s">
        <v>765</v>
      </c>
      <c r="C35" s="126" t="s">
        <v>767</v>
      </c>
      <c r="D35" s="38"/>
      <c r="E35" s="109" t="s">
        <v>1146</v>
      </c>
      <c r="F35" s="127">
        <v>11.9</v>
      </c>
      <c r="G35" s="127">
        <f t="shared" si="0"/>
        <v>0</v>
      </c>
    </row>
    <row r="36" spans="1:7" ht="20.100000000000001" customHeight="1" x14ac:dyDescent="0.25">
      <c r="A36" s="38">
        <v>4549</v>
      </c>
      <c r="B36" s="125" t="s">
        <v>766</v>
      </c>
      <c r="C36" s="126" t="s">
        <v>1035</v>
      </c>
      <c r="D36" s="38"/>
      <c r="E36" s="109" t="s">
        <v>1146</v>
      </c>
      <c r="F36" s="127">
        <v>11.9</v>
      </c>
      <c r="G36" s="127">
        <f t="shared" si="0"/>
        <v>0</v>
      </c>
    </row>
    <row r="37" spans="1:7" ht="20.100000000000001" customHeight="1" thickBot="1" x14ac:dyDescent="0.3"/>
    <row r="38" spans="1:7" ht="20.100000000000001" customHeight="1" thickBot="1" x14ac:dyDescent="0.3">
      <c r="F38" s="65" t="s">
        <v>670</v>
      </c>
      <c r="G38" s="213">
        <f>SUM(G3:G36)</f>
        <v>0</v>
      </c>
    </row>
  </sheetData>
  <sheetProtection algorithmName="SHA-512" hashValue="vEQr4A48RDazvUUnnQtEOd77yStz20iStvyJb33V47oOjhCrWV/oPVuHTr5ClQgDXGiXmohsi1zBzjXH4fXdIQ==" saltValue="68mE/iq7E7MbSzowy4FAfA==" spinCount="100000" sheet="1" selectLockedCells="1"/>
  <mergeCells count="9">
    <mergeCell ref="A23:A24"/>
    <mergeCell ref="B23:B24"/>
    <mergeCell ref="C23:C24"/>
    <mergeCell ref="A1:A2"/>
    <mergeCell ref="B1:B2"/>
    <mergeCell ref="C1:C2"/>
    <mergeCell ref="A15:A16"/>
    <mergeCell ref="B15:B16"/>
    <mergeCell ref="C15:C16"/>
  </mergeCells>
  <phoneticPr fontId="3" type="noConversion"/>
  <hyperlinks>
    <hyperlink ref="F38" location="'Welcome Page'!A1" display="Welcome Page" xr:uid="{00000000-0004-0000-0700-000000000000}"/>
  </hyperlinks>
  <pageMargins left="0.7" right="0.7" top="0.75" bottom="0.75" header="0.3" footer="0.3"/>
  <pageSetup scale="94" fitToWidth="0" fitToHeight="0" orientation="portrait" r:id="rId1"/>
  <ignoredErrors>
    <ignoredError sqref="G15:G36 G38 G3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Welcome Page</vt:lpstr>
      <vt:lpstr>Subtotal</vt:lpstr>
      <vt:lpstr>Asiatic Premium</vt:lpstr>
      <vt:lpstr>Caviar Petrossian</vt:lpstr>
      <vt:lpstr>Cold Cuts Deli</vt:lpstr>
      <vt:lpstr>Cheeses &amp; Dairies</vt:lpstr>
      <vt:lpstr>Chocolate Valrhona &amp; Cake</vt:lpstr>
      <vt:lpstr>Condiments, Spices, Salt Peppe </vt:lpstr>
      <vt:lpstr>Frozen Ice Cream Pastries</vt:lpstr>
      <vt:lpstr>Italian Premium</vt:lpstr>
      <vt:lpstr>Miscellaneous</vt:lpstr>
      <vt:lpstr>Premium Frozen Meat</vt:lpstr>
      <vt:lpstr>Premium Frozen Seafood</vt:lpstr>
      <vt:lpstr>Syrups Honey Jams tea coffee</vt:lpstr>
      <vt:lpstr>Fruits and Veggies</vt:lpstr>
      <vt:lpstr>Alcohol and Beers</vt:lpstr>
      <vt:lpstr>Champagne</vt:lpstr>
      <vt:lpstr> Wine Cellar</vt:lpstr>
      <vt:lpstr>Soft Drinks Juices Water</vt:lpstr>
      <vt:lpstr>Wish Lists We'll Look!</vt:lpstr>
      <vt:lpstr>'Fruits and Veggies'!Print_Area</vt:lpstr>
      <vt:lpstr>Subtotal!Print_Area</vt:lpstr>
      <vt:lpstr>'Wish Lists We''ll Look!'!Print_Area</vt:lpstr>
      <vt:lpstr>'Alcohol and Beers'!Print_Titles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trisdong</dc:creator>
  <cp:lastModifiedBy>Magasin</cp:lastModifiedBy>
  <cp:lastPrinted>2025-06-03T10:25:52Z</cp:lastPrinted>
  <dcterms:created xsi:type="dcterms:W3CDTF">2020-10-18T18:38:49Z</dcterms:created>
  <dcterms:modified xsi:type="dcterms:W3CDTF">2025-06-04T11:53:03Z</dcterms:modified>
</cp:coreProperties>
</file>